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840" yWindow="-45" windowWidth="15480" windowHeight="8505"/>
  </bookViews>
  <sheets>
    <sheet name="105下(工)" sheetId="11" r:id="rId1"/>
    <sheet name="105下(商)" sheetId="12" r:id="rId2"/>
    <sheet name="105下(設)" sheetId="13" r:id="rId3"/>
    <sheet name="Sheet1" sheetId="14" r:id="rId4"/>
    <sheet name="相容性報表" sheetId="15" r:id="rId5"/>
  </sheets>
  <definedNames>
    <definedName name="_xlnm._FilterDatabase" localSheetId="0" hidden="1">'105下(工)'!$A$2:$AF$51</definedName>
    <definedName name="_xlnm._FilterDatabase" localSheetId="2" hidden="1">'105下(設)'!$A$2:$AF$14</definedName>
  </definedNames>
  <calcPr calcId="152511"/>
</workbook>
</file>

<file path=xl/calcChain.xml><?xml version="1.0" encoding="utf-8"?>
<calcChain xmlns="http://schemas.openxmlformats.org/spreadsheetml/2006/main">
  <c r="AD40" i="11"/>
  <c r="AD5" i="12" l="1"/>
  <c r="T3" i="13"/>
  <c r="T4"/>
  <c r="T5"/>
  <c r="T6"/>
  <c r="T7"/>
  <c r="T8"/>
  <c r="T9"/>
  <c r="T10"/>
  <c r="T11"/>
  <c r="T12"/>
  <c r="T13"/>
  <c r="T22"/>
  <c r="T23"/>
  <c r="T24"/>
  <c r="T25"/>
  <c r="T21"/>
  <c r="AA22"/>
  <c r="AA23"/>
  <c r="AA24"/>
  <c r="AA25"/>
  <c r="AA21"/>
  <c r="L22"/>
  <c r="L23"/>
  <c r="L24"/>
  <c r="L25"/>
  <c r="L21"/>
  <c r="AA5" l="1"/>
  <c r="AA6"/>
  <c r="AA7"/>
  <c r="AA8"/>
  <c r="AA9"/>
  <c r="AA10"/>
  <c r="AA11"/>
  <c r="AA12"/>
  <c r="AA13"/>
  <c r="AA4"/>
  <c r="AA4" i="12"/>
  <c r="AA5"/>
  <c r="AA6"/>
  <c r="AA7"/>
  <c r="AA8"/>
  <c r="AA9"/>
  <c r="AA10"/>
  <c r="AA3"/>
  <c r="T4" l="1"/>
  <c r="T5"/>
  <c r="T6"/>
  <c r="T7"/>
  <c r="T8"/>
  <c r="T9"/>
  <c r="T10"/>
  <c r="T3"/>
  <c r="AA43" i="11" l="1"/>
  <c r="T43"/>
  <c r="L43"/>
  <c r="L10"/>
  <c r="AB43" l="1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4"/>
  <c r="AA45"/>
  <c r="AA46"/>
  <c r="AA47"/>
  <c r="AA48"/>
  <c r="AA49"/>
  <c r="AA50"/>
  <c r="AA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4"/>
  <c r="T45"/>
  <c r="T46"/>
  <c r="T47"/>
  <c r="T48"/>
  <c r="T49"/>
  <c r="T50"/>
  <c r="T3"/>
  <c r="L4"/>
  <c r="L5"/>
  <c r="L6"/>
  <c r="L7"/>
  <c r="L8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4"/>
  <c r="L45"/>
  <c r="L46"/>
  <c r="L47"/>
  <c r="L48"/>
  <c r="L49"/>
  <c r="L50"/>
  <c r="AB47" l="1"/>
  <c r="AB45"/>
  <c r="AB34"/>
  <c r="AB50"/>
  <c r="AB48"/>
  <c r="AB46"/>
  <c r="AB44"/>
  <c r="AB41"/>
  <c r="AD41" s="1"/>
  <c r="AB39"/>
  <c r="AD39" s="1"/>
  <c r="AB35"/>
  <c r="AB33"/>
  <c r="AD33" s="1"/>
  <c r="AB32"/>
  <c r="AD32" s="1"/>
  <c r="AB28"/>
  <c r="AB26"/>
  <c r="AB24"/>
  <c r="AD24" s="1"/>
  <c r="AB22"/>
  <c r="AD22" s="1"/>
  <c r="AB21"/>
  <c r="AD21" s="1"/>
  <c r="AB19"/>
  <c r="AD19" s="1"/>
  <c r="AB40"/>
  <c r="AB38"/>
  <c r="AD38" s="1"/>
  <c r="AB18"/>
  <c r="AD18" s="1"/>
  <c r="AB20"/>
  <c r="AD20" s="1"/>
  <c r="AB27"/>
  <c r="AB25"/>
  <c r="AD25" s="1"/>
  <c r="AB23"/>
  <c r="AD23" s="1"/>
  <c r="AB49"/>
  <c r="AB36"/>
  <c r="AA65"/>
  <c r="AA64"/>
  <c r="AA63"/>
  <c r="AD43" s="1"/>
  <c r="AA62"/>
  <c r="AA61"/>
  <c r="AA25" i="12"/>
  <c r="AA24"/>
  <c r="AA23"/>
  <c r="AA22"/>
  <c r="AA21"/>
  <c r="AB22" i="13"/>
  <c r="AB23"/>
  <c r="AB24"/>
  <c r="AB25"/>
  <c r="AB21"/>
  <c r="AD27" i="11" l="1"/>
  <c r="AD28"/>
  <c r="AD34"/>
  <c r="AD47"/>
  <c r="AD36"/>
  <c r="AD44"/>
  <c r="AD48"/>
  <c r="AD49"/>
  <c r="AD26"/>
  <c r="AD35"/>
  <c r="AD46"/>
  <c r="AD50"/>
  <c r="AD45"/>
  <c r="L8" i="12"/>
  <c r="L7"/>
  <c r="L9"/>
  <c r="L10"/>
  <c r="AB29" i="11"/>
  <c r="AD29" s="1"/>
  <c r="AB30"/>
  <c r="AD30" s="1"/>
  <c r="AB31"/>
  <c r="AD31" s="1"/>
  <c r="AB37"/>
  <c r="AD37" s="1"/>
  <c r="AB5"/>
  <c r="AD5" s="1"/>
  <c r="AB7"/>
  <c r="AD7" s="1"/>
  <c r="AB9"/>
  <c r="AD9" s="1"/>
  <c r="AB11"/>
  <c r="AD11" s="1"/>
  <c r="AB13"/>
  <c r="AD13" s="1"/>
  <c r="AB15"/>
  <c r="AD15" s="1"/>
  <c r="L3"/>
  <c r="AB3" s="1"/>
  <c r="AD3" s="1"/>
  <c r="AA26" i="12"/>
  <c r="AA26" i="13"/>
  <c r="Z14"/>
  <c r="Y14"/>
  <c r="X14"/>
  <c r="W14"/>
  <c r="V14"/>
  <c r="U14"/>
  <c r="S14"/>
  <c r="R14"/>
  <c r="Q14"/>
  <c r="P14"/>
  <c r="O14"/>
  <c r="N14"/>
  <c r="M14"/>
  <c r="K14"/>
  <c r="J14"/>
  <c r="I14"/>
  <c r="H14"/>
  <c r="G14"/>
  <c r="F14"/>
  <c r="E14"/>
  <c r="L14" s="1"/>
  <c r="L13"/>
  <c r="L12"/>
  <c r="L11"/>
  <c r="L10"/>
  <c r="AB10" s="1"/>
  <c r="AD10" s="1"/>
  <c r="L9"/>
  <c r="L8"/>
  <c r="L7"/>
  <c r="L6"/>
  <c r="L5"/>
  <c r="L4"/>
  <c r="AA3"/>
  <c r="L3"/>
  <c r="Z11" i="12"/>
  <c r="Y11"/>
  <c r="X11"/>
  <c r="W11"/>
  <c r="V11"/>
  <c r="U11"/>
  <c r="S11"/>
  <c r="R11"/>
  <c r="Q11"/>
  <c r="P11"/>
  <c r="O11"/>
  <c r="N11"/>
  <c r="M11"/>
  <c r="K11"/>
  <c r="J11"/>
  <c r="I11"/>
  <c r="H11"/>
  <c r="G11"/>
  <c r="F11"/>
  <c r="E11"/>
  <c r="L11" s="1"/>
  <c r="L6"/>
  <c r="L5"/>
  <c r="L4"/>
  <c r="L3"/>
  <c r="AA66" i="11"/>
  <c r="Z51"/>
  <c r="Y51"/>
  <c r="X51"/>
  <c r="W51"/>
  <c r="V51"/>
  <c r="U51"/>
  <c r="R51"/>
  <c r="Q51"/>
  <c r="P51"/>
  <c r="O51"/>
  <c r="N51"/>
  <c r="M51"/>
  <c r="K51"/>
  <c r="J51"/>
  <c r="I51"/>
  <c r="H51"/>
  <c r="G51"/>
  <c r="F51"/>
  <c r="E51"/>
  <c r="AA14" i="13" l="1"/>
  <c r="T14"/>
  <c r="AB12"/>
  <c r="AD12" s="1"/>
  <c r="AB13"/>
  <c r="AD13" s="1"/>
  <c r="AB8"/>
  <c r="AD8" s="1"/>
  <c r="AA51" i="11"/>
  <c r="L51"/>
  <c r="AB17"/>
  <c r="AD17" s="1"/>
  <c r="AB16"/>
  <c r="AD16" s="1"/>
  <c r="AB14"/>
  <c r="AD14" s="1"/>
  <c r="AB12"/>
  <c r="AD12" s="1"/>
  <c r="AB10"/>
  <c r="AD10" s="1"/>
  <c r="AB8"/>
  <c r="AD8" s="1"/>
  <c r="AB6"/>
  <c r="AD6" s="1"/>
  <c r="AB4"/>
  <c r="AD4" s="1"/>
  <c r="AB42"/>
  <c r="AD42" s="1"/>
  <c r="AB6" i="12"/>
  <c r="AD6" s="1"/>
  <c r="AB9"/>
  <c r="AD9" s="1"/>
  <c r="AB5" i="13"/>
  <c r="AD5" s="1"/>
  <c r="AB3"/>
  <c r="AD3" s="1"/>
  <c r="AB9"/>
  <c r="AD9" s="1"/>
  <c r="AB4"/>
  <c r="AD4" s="1"/>
  <c r="AB6"/>
  <c r="AD6" s="1"/>
  <c r="AB7"/>
  <c r="AD7" s="1"/>
  <c r="AB11"/>
  <c r="AD11" s="1"/>
  <c r="S51" i="11"/>
  <c r="T51" s="1"/>
  <c r="AB3" i="12"/>
  <c r="AD3" s="1"/>
  <c r="AB4"/>
  <c r="AD4" s="1"/>
  <c r="AB5"/>
  <c r="T11"/>
  <c r="AA11" s="1"/>
  <c r="AB10"/>
  <c r="AD10" s="1"/>
  <c r="AB7"/>
  <c r="AD7" s="1"/>
  <c r="AB8"/>
  <c r="AD8" s="1"/>
  <c r="AB14" i="13" l="1"/>
  <c r="AB51" i="11"/>
</calcChain>
</file>

<file path=xl/sharedStrings.xml><?xml version="1.0" encoding="utf-8"?>
<sst xmlns="http://schemas.openxmlformats.org/spreadsheetml/2006/main" count="726" uniqueCount="211">
  <si>
    <t>觀光二忠</t>
  </si>
  <si>
    <t>觀光二孝</t>
  </si>
  <si>
    <t>美工二忠</t>
  </si>
  <si>
    <t>美工二孝</t>
  </si>
  <si>
    <t>廣設二忠</t>
  </si>
  <si>
    <t>廣設二孝</t>
  </si>
  <si>
    <t>製二忠</t>
  </si>
  <si>
    <t>電二忠</t>
  </si>
  <si>
    <t>電二孝</t>
  </si>
  <si>
    <t>觀光一忠</t>
  </si>
  <si>
    <t>觀光一孝</t>
  </si>
  <si>
    <t>觀光一仁</t>
  </si>
  <si>
    <t>資一忠</t>
  </si>
  <si>
    <t>資一孝</t>
  </si>
  <si>
    <t>資一仁</t>
  </si>
  <si>
    <t>電一忠</t>
  </si>
  <si>
    <t>電一孝</t>
  </si>
  <si>
    <t>班級</t>
    <phoneticPr fontId="1" type="noConversion"/>
  </si>
  <si>
    <t>繳交率</t>
    <phoneticPr fontId="1" type="noConversion"/>
  </si>
  <si>
    <t>調整</t>
    <phoneticPr fontId="1" type="noConversion"/>
  </si>
  <si>
    <t>總計</t>
    <phoneticPr fontId="1" type="noConversion"/>
  </si>
  <si>
    <t>總繳交次數</t>
    <phoneticPr fontId="1" type="noConversion"/>
  </si>
  <si>
    <t>觀光二仁</t>
    <phoneticPr fontId="1" type="noConversion"/>
  </si>
  <si>
    <t>第4週</t>
    <phoneticPr fontId="1" type="noConversion"/>
  </si>
  <si>
    <t>第12週</t>
    <phoneticPr fontId="1" type="noConversion"/>
  </si>
  <si>
    <t>第3週</t>
    <phoneticPr fontId="1" type="noConversion"/>
  </si>
  <si>
    <t>第19週</t>
  </si>
  <si>
    <t>第20週</t>
  </si>
  <si>
    <t>第15週</t>
    <phoneticPr fontId="1" type="noConversion"/>
  </si>
  <si>
    <t>第16週</t>
    <phoneticPr fontId="1" type="noConversion"/>
  </si>
  <si>
    <t>第17週</t>
    <phoneticPr fontId="1" type="noConversion"/>
  </si>
  <si>
    <t>第18週</t>
    <phoneticPr fontId="1" type="noConversion"/>
  </si>
  <si>
    <t>第2週</t>
    <phoneticPr fontId="1" type="noConversion"/>
  </si>
  <si>
    <t>第5週</t>
    <phoneticPr fontId="1" type="noConversion"/>
  </si>
  <si>
    <t>第6週</t>
    <phoneticPr fontId="1" type="noConversion"/>
  </si>
  <si>
    <t>第8週</t>
    <phoneticPr fontId="1" type="noConversion"/>
  </si>
  <si>
    <t>第9週</t>
    <phoneticPr fontId="1" type="noConversion"/>
  </si>
  <si>
    <t>第10週</t>
    <phoneticPr fontId="1" type="noConversion"/>
  </si>
  <si>
    <t>第11週</t>
    <phoneticPr fontId="1" type="noConversion"/>
  </si>
  <si>
    <t>第13週</t>
    <phoneticPr fontId="1" type="noConversion"/>
  </si>
  <si>
    <t>第14週</t>
    <phoneticPr fontId="1" type="noConversion"/>
  </si>
  <si>
    <t>第1週</t>
    <phoneticPr fontId="1" type="noConversion"/>
  </si>
  <si>
    <t>日期</t>
    <phoneticPr fontId="1" type="noConversion"/>
  </si>
  <si>
    <t>節/節</t>
    <phoneticPr fontId="1" type="noConversion"/>
  </si>
  <si>
    <t xml:space="preserve"> 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</si>
  <si>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</si>
  <si>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</si>
  <si>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</si>
  <si>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</si>
  <si>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一</t>
    <phoneticPr fontId="1" type="noConversion"/>
  </si>
  <si>
    <t>廣設二仁</t>
    <phoneticPr fontId="1" type="noConversion"/>
  </si>
  <si>
    <t>多媒二忠</t>
    <phoneticPr fontId="1" type="noConversion"/>
  </si>
  <si>
    <t>多媒二孝</t>
    <phoneticPr fontId="1" type="noConversion"/>
  </si>
  <si>
    <t>第20週</t>
    <phoneticPr fontId="1" type="noConversion"/>
  </si>
  <si>
    <t>第14週抽查</t>
    <phoneticPr fontId="1" type="noConversion"/>
  </si>
  <si>
    <t>第07週抽查</t>
    <phoneticPr fontId="1" type="noConversion"/>
  </si>
  <si>
    <t>第21週抽查</t>
    <phoneticPr fontId="1" type="noConversion"/>
  </si>
  <si>
    <t>實習課程</t>
    <phoneticPr fontId="1" type="noConversion"/>
  </si>
  <si>
    <t>1.中西式點心</t>
    <phoneticPr fontId="1" type="noConversion"/>
  </si>
  <si>
    <t>準備週</t>
    <phoneticPr fontId="1" type="noConversion"/>
  </si>
  <si>
    <t>觀光一愛</t>
    <phoneticPr fontId="1" type="noConversion"/>
  </si>
  <si>
    <t>觀光二愛</t>
    <phoneticPr fontId="1" type="noConversion"/>
  </si>
  <si>
    <t>資三忠</t>
    <phoneticPr fontId="1" type="noConversion"/>
  </si>
  <si>
    <t>資三孝</t>
    <phoneticPr fontId="1" type="noConversion"/>
  </si>
  <si>
    <t>資三仁</t>
    <phoneticPr fontId="1" type="noConversion"/>
  </si>
  <si>
    <t>資二忠</t>
    <phoneticPr fontId="1" type="noConversion"/>
  </si>
  <si>
    <t>資二孝</t>
    <phoneticPr fontId="1" type="noConversion"/>
  </si>
  <si>
    <t>資二仁</t>
    <phoneticPr fontId="1" type="noConversion"/>
  </si>
  <si>
    <t>製三忠</t>
    <phoneticPr fontId="1" type="noConversion"/>
  </si>
  <si>
    <t>2.網版印刷實習</t>
    <phoneticPr fontId="1" type="noConversion"/>
  </si>
  <si>
    <t>機電二忠</t>
    <phoneticPr fontId="1" type="noConversion"/>
  </si>
  <si>
    <t>機電一忠</t>
    <phoneticPr fontId="1" type="noConversion"/>
  </si>
  <si>
    <t>實習課程        (任課老師)</t>
    <phoneticPr fontId="1" type="noConversion"/>
  </si>
  <si>
    <t xml:space="preserve">             實習組長：                實習主任：                       校長：</t>
    <phoneticPr fontId="1" type="noConversion"/>
  </si>
  <si>
    <t>1.        2.          3.          計：</t>
    <phoneticPr fontId="1" type="noConversion"/>
  </si>
  <si>
    <r>
      <t>(資訊科)－</t>
    </r>
    <r>
      <rPr>
        <sz val="11"/>
        <rFont val="標楷體"/>
        <family val="4"/>
        <charset val="136"/>
      </rPr>
      <t>電子電路實習工廠、數位邏輯、微處理機實習工廠</t>
    </r>
    <phoneticPr fontId="1" type="noConversion"/>
  </si>
  <si>
    <r>
      <t>(電機科)－</t>
    </r>
    <r>
      <rPr>
        <sz val="12"/>
        <rFont val="標楷體"/>
        <family val="4"/>
        <charset val="136"/>
      </rPr>
      <t>電機實習廠、低壓工配線廠、基本電學廠、室配訓練廠、檢定廠</t>
    </r>
    <phoneticPr fontId="1" type="noConversion"/>
  </si>
  <si>
    <r>
      <t>(製圖科)－</t>
    </r>
    <r>
      <rPr>
        <sz val="12"/>
        <rFont val="標楷體"/>
        <family val="4"/>
        <charset val="136"/>
      </rPr>
      <t>電腦繪圖教室、製圖教室、機電整合工廠、機械基礎實習工廠、鑄造實習工廠</t>
    </r>
    <phoneticPr fontId="1" type="noConversion"/>
  </si>
  <si>
    <t>B.設備使用登記冊：</t>
    <phoneticPr fontId="1" type="noConversion"/>
  </si>
  <si>
    <r>
      <t>(商業群)－</t>
    </r>
    <r>
      <rPr>
        <sz val="12"/>
        <rFont val="標楷體"/>
        <family val="4"/>
        <charset val="136"/>
      </rPr>
      <t>MIDAS實習工作坊、門市服務教室、中餐教室、烘焙教室、戲劇教室、餐服教室、客房服務教室、調飲教室</t>
    </r>
    <phoneticPr fontId="1" type="noConversion"/>
  </si>
  <si>
    <t>(設計群)－網版印刷教室、攝影教室、陶瓷教室</t>
    <phoneticPr fontId="1" type="noConversion"/>
  </si>
  <si>
    <t>六</t>
    <phoneticPr fontId="1" type="noConversion"/>
  </si>
  <si>
    <t>B.器材設備登錄簿：</t>
    <phoneticPr fontId="1" type="noConversion"/>
  </si>
  <si>
    <t>第   7   週</t>
    <phoneticPr fontId="1" type="noConversion"/>
  </si>
  <si>
    <t>第  2   週</t>
    <phoneticPr fontId="1" type="noConversion"/>
  </si>
  <si>
    <t>第   3   週</t>
    <phoneticPr fontId="1" type="noConversion"/>
  </si>
  <si>
    <t>第  4  週</t>
    <phoneticPr fontId="1" type="noConversion"/>
  </si>
  <si>
    <t>第  5  週</t>
    <phoneticPr fontId="1" type="noConversion"/>
  </si>
  <si>
    <t>第  6  週</t>
    <phoneticPr fontId="1" type="noConversion"/>
  </si>
  <si>
    <t>第  7  週</t>
    <phoneticPr fontId="1" type="noConversion"/>
  </si>
  <si>
    <t>第  8  週</t>
    <phoneticPr fontId="1" type="noConversion"/>
  </si>
  <si>
    <t>第  9  週</t>
    <phoneticPr fontId="1" type="noConversion"/>
  </si>
  <si>
    <t>3.設計攝影實習</t>
    <phoneticPr fontId="1" type="noConversion"/>
  </si>
  <si>
    <t>1.造型設計(陶藝)</t>
    <phoneticPr fontId="1" type="noConversion"/>
  </si>
  <si>
    <t>1.電子實習</t>
    <phoneticPr fontId="1" type="noConversion"/>
  </si>
  <si>
    <t>1.飲料與調酒</t>
    <phoneticPr fontId="1" type="noConversion"/>
  </si>
  <si>
    <t>1.飲料與調酒</t>
    <phoneticPr fontId="1" type="noConversion"/>
  </si>
  <si>
    <t>1.數位攝影與印刷</t>
    <phoneticPr fontId="1" type="noConversion"/>
  </si>
  <si>
    <t>實習日誌105下學期.xls 的相容性報表</t>
  </si>
  <si>
    <t>執行於 2017/2/6 08:30</t>
  </si>
  <si>
    <t>舊版 Excel 不支援此活頁簿中的下列功能。當您以舊版 Excel 開啟此活頁簿時，或以舊版檔案格式儲存此活頁簿時，這些功能可能會遺失或降級。</t>
  </si>
  <si>
    <t>稍微影響逼真度</t>
  </si>
  <si>
    <t>發生的次數</t>
  </si>
  <si>
    <t>版本</t>
  </si>
  <si>
    <t>此活頁簿中的部分儲存格或樣式包含所選檔案格式不支援的格式。這些格式將會轉換為最接近的可用格式。</t>
  </si>
  <si>
    <t>Excel 97-2003</t>
  </si>
  <si>
    <t>4</t>
    <phoneticPr fontId="1" type="noConversion"/>
  </si>
  <si>
    <t>放假</t>
    <phoneticPr fontId="1" type="noConversion"/>
  </si>
  <si>
    <t>段考</t>
    <phoneticPr fontId="1" type="noConversion"/>
  </si>
  <si>
    <t>二</t>
    <phoneticPr fontId="1" type="noConversion"/>
  </si>
  <si>
    <t>一</t>
    <phoneticPr fontId="1" type="noConversion"/>
  </si>
  <si>
    <t>五</t>
    <phoneticPr fontId="1" type="noConversion"/>
  </si>
  <si>
    <t>四</t>
    <phoneticPr fontId="1" type="noConversion"/>
  </si>
  <si>
    <t>三</t>
    <phoneticPr fontId="1" type="noConversion"/>
  </si>
  <si>
    <t>3</t>
    <phoneticPr fontId="1" type="noConversion"/>
  </si>
  <si>
    <t>五</t>
    <phoneticPr fontId="1" type="noConversion"/>
  </si>
  <si>
    <t>運動</t>
    <phoneticPr fontId="1" type="noConversion"/>
  </si>
  <si>
    <t>段考</t>
  </si>
  <si>
    <t>段考</t>
    <phoneticPr fontId="1" type="noConversion"/>
  </si>
  <si>
    <t>一</t>
    <phoneticPr fontId="1" type="noConversion"/>
  </si>
  <si>
    <t>3</t>
    <phoneticPr fontId="1" type="noConversion"/>
  </si>
  <si>
    <t>放假</t>
  </si>
  <si>
    <t>放假</t>
    <phoneticPr fontId="1" type="noConversion"/>
  </si>
  <si>
    <t>2</t>
    <phoneticPr fontId="1" type="noConversion"/>
  </si>
  <si>
    <t>二</t>
    <phoneticPr fontId="1" type="noConversion"/>
  </si>
  <si>
    <t>2</t>
    <phoneticPr fontId="1" type="noConversion"/>
  </si>
  <si>
    <t xml:space="preserve"> </t>
  </si>
  <si>
    <t>段考</t>
    <phoneticPr fontId="1" type="noConversion"/>
  </si>
  <si>
    <t>第02週</t>
    <phoneticPr fontId="1" type="noConversion"/>
  </si>
  <si>
    <t>第03週</t>
    <phoneticPr fontId="1" type="noConversion"/>
  </si>
  <si>
    <t>第04週</t>
    <phoneticPr fontId="1" type="noConversion"/>
  </si>
  <si>
    <t>第05週</t>
    <phoneticPr fontId="1" type="noConversion"/>
  </si>
  <si>
    <t>第06週</t>
    <phoneticPr fontId="1" type="noConversion"/>
  </si>
  <si>
    <t>第07週</t>
    <phoneticPr fontId="1" type="noConversion"/>
  </si>
  <si>
    <t>4/4</t>
    <phoneticPr fontId="1" type="noConversion"/>
  </si>
  <si>
    <t>4/4</t>
    <phoneticPr fontId="1" type="noConversion"/>
  </si>
  <si>
    <t>四</t>
    <phoneticPr fontId="1" type="noConversion"/>
  </si>
  <si>
    <t>三</t>
    <phoneticPr fontId="1" type="noConversion"/>
  </si>
  <si>
    <t>3/3</t>
    <phoneticPr fontId="1" type="noConversion"/>
  </si>
  <si>
    <t>3/3</t>
    <phoneticPr fontId="1" type="noConversion"/>
  </si>
  <si>
    <t>五</t>
    <phoneticPr fontId="1" type="noConversion"/>
  </si>
  <si>
    <t>2.專題製作</t>
    <phoneticPr fontId="1" type="noConversion"/>
  </si>
  <si>
    <t>2.專題製作</t>
    <phoneticPr fontId="1" type="noConversion"/>
  </si>
  <si>
    <t>1.基電實習</t>
    <phoneticPr fontId="1" type="noConversion"/>
  </si>
  <si>
    <t>1.基電實習</t>
    <phoneticPr fontId="1" type="noConversion"/>
  </si>
  <si>
    <t>2/2</t>
    <phoneticPr fontId="1" type="noConversion"/>
  </si>
  <si>
    <t>2/2</t>
    <phoneticPr fontId="1" type="noConversion"/>
  </si>
  <si>
    <t>1.專題與可程式控制</t>
    <phoneticPr fontId="1" type="noConversion"/>
  </si>
  <si>
    <t>一</t>
    <phoneticPr fontId="1" type="noConversion"/>
  </si>
  <si>
    <t>6/6</t>
    <phoneticPr fontId="1" type="noConversion"/>
  </si>
  <si>
    <t>1.基電+配線實習</t>
    <phoneticPr fontId="1" type="noConversion"/>
  </si>
  <si>
    <t>1.電腦繪圖</t>
    <phoneticPr fontId="1" type="noConversion"/>
  </si>
  <si>
    <t>二</t>
    <phoneticPr fontId="1" type="noConversion"/>
  </si>
  <si>
    <t>2.機械基礎實習</t>
    <phoneticPr fontId="1" type="noConversion"/>
  </si>
  <si>
    <t>3.產品設計</t>
    <phoneticPr fontId="1" type="noConversion"/>
  </si>
  <si>
    <t>5/5</t>
    <phoneticPr fontId="1" type="noConversion"/>
  </si>
  <si>
    <t>5.電腦輔助製造</t>
    <phoneticPr fontId="1" type="noConversion"/>
  </si>
  <si>
    <t>2/2</t>
    <phoneticPr fontId="1" type="noConversion"/>
  </si>
  <si>
    <t>2.實物測繪</t>
    <phoneticPr fontId="1" type="noConversion"/>
  </si>
  <si>
    <t>3.機械基礎實習</t>
    <phoneticPr fontId="1" type="noConversion"/>
  </si>
  <si>
    <t>4.電腦繪圖</t>
    <phoneticPr fontId="1" type="noConversion"/>
  </si>
  <si>
    <t>5/5</t>
    <phoneticPr fontId="1" type="noConversion"/>
  </si>
  <si>
    <t>機電一孝</t>
    <phoneticPr fontId="1" type="noConversion"/>
  </si>
  <si>
    <t>機電三忠</t>
    <phoneticPr fontId="1" type="noConversion"/>
  </si>
  <si>
    <t>2.機電整合電子</t>
    <phoneticPr fontId="1" type="noConversion"/>
  </si>
  <si>
    <t>2.機械製圖實習</t>
    <phoneticPr fontId="1" type="noConversion"/>
  </si>
  <si>
    <t>1.微電腦控制</t>
    <phoneticPr fontId="1" type="noConversion"/>
  </si>
  <si>
    <t>3.數值控制實習</t>
    <phoneticPr fontId="1" type="noConversion"/>
  </si>
  <si>
    <t>2.3D電腦繪圖</t>
    <phoneticPr fontId="1" type="noConversion"/>
  </si>
  <si>
    <t>2.機械製圖實習</t>
    <phoneticPr fontId="1" type="noConversion"/>
  </si>
  <si>
    <t>3.配線實習</t>
    <phoneticPr fontId="1" type="noConversion"/>
  </si>
  <si>
    <t>2/2</t>
    <phoneticPr fontId="1" type="noConversion"/>
  </si>
  <si>
    <t>3.配線實習</t>
    <phoneticPr fontId="1" type="noConversion"/>
  </si>
  <si>
    <t>段考</t>
    <phoneticPr fontId="1" type="noConversion"/>
  </si>
  <si>
    <t>放假</t>
    <phoneticPr fontId="1" type="noConversion"/>
  </si>
  <si>
    <t>2.微處理機實習</t>
    <phoneticPr fontId="1" type="noConversion"/>
  </si>
  <si>
    <t>1.電子電路實習</t>
    <phoneticPr fontId="1" type="noConversion"/>
  </si>
  <si>
    <t>運動</t>
  </si>
  <si>
    <t>運動</t>
    <phoneticPr fontId="1" type="noConversion"/>
  </si>
  <si>
    <t>1.機械電學實習</t>
    <phoneticPr fontId="1" type="noConversion"/>
  </si>
  <si>
    <t>1.機電整合實習</t>
    <phoneticPr fontId="1" type="noConversion"/>
  </si>
  <si>
    <t>3.機械加工實習</t>
    <phoneticPr fontId="1" type="noConversion"/>
  </si>
  <si>
    <t>1.機械製圖實習</t>
    <phoneticPr fontId="1" type="noConversion"/>
  </si>
  <si>
    <t>1.機械電學實習</t>
    <phoneticPr fontId="1" type="noConversion"/>
  </si>
  <si>
    <t>1.電子實習</t>
    <phoneticPr fontId="1" type="noConversion"/>
  </si>
  <si>
    <t>3.電工機械實習</t>
    <phoneticPr fontId="1" type="noConversion"/>
  </si>
  <si>
    <t>4.機電整合實習</t>
    <phoneticPr fontId="1" type="noConversion"/>
  </si>
  <si>
    <t>電三忠</t>
    <phoneticPr fontId="1" type="noConversion"/>
  </si>
  <si>
    <t>電三孝</t>
    <phoneticPr fontId="1" type="noConversion"/>
  </si>
  <si>
    <t>/</t>
    <phoneticPr fontId="1" type="noConversion"/>
  </si>
  <si>
    <t>1.V   2.V    3.     計：</t>
    <phoneticPr fontId="1" type="noConversion"/>
  </si>
  <si>
    <t>/</t>
    <phoneticPr fontId="1" type="noConversion"/>
  </si>
  <si>
    <t>/</t>
    <phoneticPr fontId="1" type="noConversion"/>
  </si>
  <si>
    <r>
      <t xml:space="preserve">105學年度下學期職業群科  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實習日誌繳交查核表&lt;工業群&gt;   助理：許明聖、李榮源、黃金謀         主任：周志遠          修改日期106/06/09</t>
    </r>
    <phoneticPr fontId="1" type="noConversion"/>
  </si>
  <si>
    <r>
      <t xml:space="preserve">105學年度下學期職業群科    </t>
    </r>
    <r>
      <rPr>
        <sz val="14"/>
        <rFont val="標楷體"/>
        <family val="4"/>
        <charset val="136"/>
      </rPr>
      <t>A</t>
    </r>
    <r>
      <rPr>
        <sz val="10"/>
        <rFont val="標楷體"/>
        <family val="4"/>
        <charset val="136"/>
      </rPr>
      <t>.實習日誌繳交查核表&lt;設計群&gt;      助理：施健明    主任：王筱婷             修改日期106/07/10</t>
    </r>
    <phoneticPr fontId="1" type="noConversion"/>
  </si>
  <si>
    <t>期末</t>
  </si>
  <si>
    <t>期末</t>
    <phoneticPr fontId="1" type="noConversion"/>
  </si>
  <si>
    <t>運動</t>
    <phoneticPr fontId="1" type="noConversion"/>
  </si>
  <si>
    <t>國考</t>
  </si>
  <si>
    <t>國考</t>
    <phoneticPr fontId="1" type="noConversion"/>
  </si>
  <si>
    <r>
      <t xml:space="preserve">105學年度下學期職業群科  </t>
    </r>
    <r>
      <rPr>
        <sz val="14"/>
        <rFont val="標楷體"/>
        <family val="4"/>
        <charset val="136"/>
      </rPr>
      <t>A.</t>
    </r>
    <r>
      <rPr>
        <sz val="10"/>
        <rFont val="標楷體"/>
        <family val="4"/>
        <charset val="136"/>
      </rPr>
      <t>實習日誌繳交查核表&lt;商業群&gt;       助理：張旭志      主任：蔡佩蓉                   修改日期106/07/10</t>
    </r>
    <phoneticPr fontId="1" type="noConversion"/>
  </si>
  <si>
    <t>1.V 2.V 3.V          計：3</t>
    <phoneticPr fontId="1" type="noConversion"/>
  </si>
  <si>
    <t>C.工安檢核表繳交率：1.V 2.V 3.V          計：3</t>
    <phoneticPr fontId="1" type="noConversion"/>
  </si>
  <si>
    <t>1.V 2.V 3.V           計：3</t>
    <phoneticPr fontId="1" type="noConversion"/>
  </si>
  <si>
    <t>1.V    2.V   3. V    計：3</t>
    <phoneticPr fontId="1" type="noConversion"/>
  </si>
  <si>
    <t>C.工安檢核表繳交率：1.V  2.V   3.V   計：3</t>
    <phoneticPr fontId="1" type="noConversion"/>
  </si>
  <si>
    <t>字體工整</t>
    <phoneticPr fontId="1" type="noConversion"/>
  </si>
  <si>
    <t>1.V      2.V          3.V          計：3</t>
    <phoneticPr fontId="1" type="noConversion"/>
  </si>
  <si>
    <t>C.工安檢核表繳交率：1.V    2.V        3.          計：</t>
    <phoneticPr fontId="1" type="noConversion"/>
  </si>
  <si>
    <t>1.V       2.V        3.          計：</t>
    <phoneticPr fontId="1" type="noConversion"/>
  </si>
  <si>
    <t>1.V    2.V        3.         計：2</t>
    <phoneticPr fontId="1" type="noConversion"/>
  </si>
</sst>
</file>

<file path=xl/styles.xml><?xml version="1.0" encoding="utf-8"?>
<styleSheet xmlns="http://schemas.openxmlformats.org/spreadsheetml/2006/main">
  <fonts count="32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0"/>
      <color indexed="61"/>
      <name val="Times New Roman"/>
      <family val="1"/>
    </font>
    <font>
      <sz val="12"/>
      <color indexed="44"/>
      <name val="新細明體"/>
      <family val="1"/>
      <charset val="136"/>
    </font>
    <font>
      <sz val="10"/>
      <color indexed="20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10"/>
      <name val="標楷體"/>
      <family val="4"/>
      <charset val="136"/>
    </font>
    <font>
      <sz val="10"/>
      <color indexed="8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4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8"/>
      <color theme="1"/>
      <name val="細明體"/>
      <family val="3"/>
      <charset val="136"/>
    </font>
    <font>
      <sz val="8"/>
      <color theme="1"/>
      <name val="Times New Roman"/>
      <family val="1"/>
    </font>
    <font>
      <b/>
      <sz val="12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right" vertical="center" shrinkToFit="1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21" fillId="0" borderId="3" xfId="0" applyFont="1" applyFill="1" applyBorder="1" applyAlignment="1">
      <alignment vertical="center" shrinkToFit="1"/>
    </xf>
    <xf numFmtId="49" fontId="17" fillId="0" borderId="0" xfId="0" applyNumberFormat="1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4" fillId="4" borderId="3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0" fillId="7" borderId="0" xfId="0" applyFill="1" applyBorder="1">
      <alignment vertical="center"/>
    </xf>
    <xf numFmtId="0" fontId="0" fillId="7" borderId="0" xfId="0" applyFill="1">
      <alignment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 shrinkToFit="1"/>
    </xf>
    <xf numFmtId="0" fontId="25" fillId="4" borderId="3" xfId="0" applyFont="1" applyFill="1" applyBorder="1" applyAlignment="1">
      <alignment horizontal="center" vertical="center" wrapText="1" shrinkToFit="1"/>
    </xf>
    <xf numFmtId="0" fontId="25" fillId="2" borderId="3" xfId="0" applyFont="1" applyFill="1" applyBorder="1" applyAlignment="1">
      <alignment horizontal="center" vertical="center" wrapText="1" shrinkToFit="1"/>
    </xf>
    <xf numFmtId="0" fontId="25" fillId="6" borderId="3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 shrinkToFit="1"/>
    </xf>
    <xf numFmtId="49" fontId="25" fillId="0" borderId="3" xfId="0" applyNumberFormat="1" applyFont="1" applyFill="1" applyBorder="1" applyAlignment="1">
      <alignment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5" fillId="0" borderId="1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9" fontId="4" fillId="6" borderId="4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left" vertical="center" wrapText="1"/>
    </xf>
    <xf numFmtId="49" fontId="25" fillId="8" borderId="3" xfId="0" applyNumberFormat="1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9" fontId="4" fillId="8" borderId="4" xfId="0" applyNumberFormat="1" applyFont="1" applyFill="1" applyBorder="1" applyAlignment="1">
      <alignment horizontal="right" vertical="center"/>
    </xf>
    <xf numFmtId="0" fontId="25" fillId="3" borderId="7" xfId="0" applyFont="1" applyFill="1" applyBorder="1">
      <alignment vertical="center"/>
    </xf>
    <xf numFmtId="0" fontId="25" fillId="6" borderId="7" xfId="0" applyFont="1" applyFill="1" applyBorder="1">
      <alignment vertical="center"/>
    </xf>
    <xf numFmtId="0" fontId="27" fillId="4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wrapText="1" shrinkToFit="1"/>
    </xf>
    <xf numFmtId="0" fontId="18" fillId="3" borderId="3" xfId="0" applyFont="1" applyFill="1" applyBorder="1" applyAlignment="1">
      <alignment horizontal="left" vertical="center" wrapText="1"/>
    </xf>
    <xf numFmtId="0" fontId="17" fillId="6" borderId="7" xfId="0" applyFont="1" applyFill="1" applyBorder="1">
      <alignment vertical="center"/>
    </xf>
    <xf numFmtId="0" fontId="18" fillId="6" borderId="3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left" vertical="center" wrapText="1"/>
    </xf>
    <xf numFmtId="0" fontId="28" fillId="6" borderId="3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vertical="center" shrinkToFit="1"/>
    </xf>
    <xf numFmtId="49" fontId="20" fillId="0" borderId="8" xfId="0" applyNumberFormat="1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28" fillId="8" borderId="3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 shrinkToFit="1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7" fillId="3" borderId="17" xfId="0" applyFont="1" applyFill="1" applyBorder="1" applyAlignment="1">
      <alignment vertical="center"/>
    </xf>
    <xf numFmtId="0" fontId="18" fillId="3" borderId="17" xfId="0" applyFont="1" applyFill="1" applyBorder="1" applyAlignment="1">
      <alignment vertical="center"/>
    </xf>
    <xf numFmtId="0" fontId="3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7" xfId="0" applyNumberFormat="1" applyBorder="1" applyAlignment="1">
      <alignment vertical="top" wrapText="1"/>
    </xf>
    <xf numFmtId="0" fontId="0" fillId="0" borderId="28" xfId="0" applyNumberFormat="1" applyBorder="1" applyAlignment="1">
      <alignment vertical="top" wrapText="1"/>
    </xf>
    <xf numFmtId="0" fontId="3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8" xfId="0" applyNumberFormat="1" applyBorder="1" applyAlignment="1">
      <alignment horizontal="center" vertical="top" wrapText="1"/>
    </xf>
    <xf numFmtId="0" fontId="0" fillId="0" borderId="29" xfId="0" applyNumberFormat="1" applyBorder="1" applyAlignment="1">
      <alignment horizontal="center" vertical="top" wrapText="1"/>
    </xf>
    <xf numFmtId="0" fontId="31" fillId="6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 wrapText="1"/>
    </xf>
    <xf numFmtId="49" fontId="25" fillId="8" borderId="3" xfId="0" applyNumberFormat="1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25" fillId="6" borderId="3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49" fontId="25" fillId="3" borderId="3" xfId="0" applyNumberFormat="1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right" vertical="center" shrinkToFit="1"/>
    </xf>
    <xf numFmtId="0" fontId="31" fillId="8" borderId="3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49" fontId="26" fillId="9" borderId="3" xfId="0" applyNumberFormat="1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9" fontId="4" fillId="9" borderId="3" xfId="0" applyNumberFormat="1" applyFont="1" applyFill="1" applyBorder="1" applyAlignment="1">
      <alignment horizontal="right" vertical="center"/>
    </xf>
    <xf numFmtId="0" fontId="31" fillId="9" borderId="3" xfId="0" applyFont="1" applyFill="1" applyBorder="1" applyAlignment="1">
      <alignment horizontal="center" vertical="center"/>
    </xf>
    <xf numFmtId="0" fontId="25" fillId="9" borderId="10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/>
    </xf>
    <xf numFmtId="49" fontId="26" fillId="9" borderId="3" xfId="0" applyNumberFormat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15" xfId="0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left" vertical="center" wrapText="1"/>
    </xf>
    <xf numFmtId="0" fontId="26" fillId="9" borderId="16" xfId="0" applyFont="1" applyFill="1" applyBorder="1" applyAlignment="1">
      <alignment horizontal="left" vertical="center" wrapText="1"/>
    </xf>
    <xf numFmtId="49" fontId="26" fillId="9" borderId="16" xfId="0" applyNumberFormat="1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center" vertical="center"/>
    </xf>
    <xf numFmtId="0" fontId="24" fillId="9" borderId="9" xfId="0" applyFont="1" applyFill="1" applyBorder="1" applyAlignment="1">
      <alignment horizontal="center" vertical="center"/>
    </xf>
    <xf numFmtId="0" fontId="28" fillId="9" borderId="9" xfId="0" applyFont="1" applyFill="1" applyBorder="1" applyAlignment="1">
      <alignment horizontal="center" vertical="center"/>
    </xf>
    <xf numFmtId="0" fontId="31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9" fontId="4" fillId="9" borderId="9" xfId="0" applyNumberFormat="1" applyFont="1" applyFill="1" applyBorder="1" applyAlignment="1">
      <alignment horizontal="right" vertical="center"/>
    </xf>
    <xf numFmtId="0" fontId="25" fillId="10" borderId="3" xfId="0" applyFont="1" applyFill="1" applyBorder="1" applyAlignment="1">
      <alignment horizontal="left" vertical="center" wrapText="1"/>
    </xf>
    <xf numFmtId="0" fontId="26" fillId="10" borderId="3" xfId="0" applyFont="1" applyFill="1" applyBorder="1" applyAlignment="1">
      <alignment horizontal="left" vertical="center" wrapText="1"/>
    </xf>
    <xf numFmtId="49" fontId="26" fillId="10" borderId="3" xfId="0" applyNumberFormat="1" applyFont="1" applyFill="1" applyBorder="1" applyAlignment="1">
      <alignment horizontal="center" vertical="center" wrapText="1"/>
    </xf>
    <xf numFmtId="0" fontId="24" fillId="10" borderId="14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22" xfId="0" applyFont="1" applyFill="1" applyBorder="1" applyAlignment="1">
      <alignment horizontal="center" vertical="center"/>
    </xf>
    <xf numFmtId="0" fontId="28" fillId="10" borderId="22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9" fontId="4" fillId="10" borderId="22" xfId="0" applyNumberFormat="1" applyFont="1" applyFill="1" applyBorder="1" applyAlignment="1">
      <alignment horizontal="right" vertical="center"/>
    </xf>
    <xf numFmtId="0" fontId="17" fillId="10" borderId="3" xfId="0" applyFont="1" applyFill="1" applyBorder="1">
      <alignment vertical="center"/>
    </xf>
    <xf numFmtId="0" fontId="8" fillId="10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9" fontId="4" fillId="10" borderId="3" xfId="0" applyNumberFormat="1" applyFont="1" applyFill="1" applyBorder="1" applyAlignment="1">
      <alignment horizontal="right" vertical="center"/>
    </xf>
    <xf numFmtId="0" fontId="25" fillId="10" borderId="13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/>
    </xf>
    <xf numFmtId="0" fontId="25" fillId="10" borderId="15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left" vertical="center" wrapText="1"/>
    </xf>
    <xf numFmtId="0" fontId="26" fillId="10" borderId="16" xfId="0" applyFont="1" applyFill="1" applyBorder="1" applyAlignment="1">
      <alignment horizontal="left" vertical="center" wrapText="1"/>
    </xf>
    <xf numFmtId="49" fontId="26" fillId="10" borderId="16" xfId="0" applyNumberFormat="1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/>
    </xf>
    <xf numFmtId="0" fontId="28" fillId="10" borderId="9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left" vertical="center" wrapText="1"/>
    </xf>
    <xf numFmtId="0" fontId="26" fillId="11" borderId="14" xfId="0" applyFont="1" applyFill="1" applyBorder="1" applyAlignment="1">
      <alignment horizontal="left" vertical="center" wrapText="1"/>
    </xf>
    <xf numFmtId="49" fontId="26" fillId="11" borderId="14" xfId="0" applyNumberFormat="1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28" fillId="11" borderId="22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9" fillId="11" borderId="22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9" fontId="4" fillId="11" borderId="22" xfId="0" applyNumberFormat="1" applyFont="1" applyFill="1" applyBorder="1" applyAlignment="1">
      <alignment horizontal="right" vertical="center"/>
    </xf>
    <xf numFmtId="0" fontId="25" fillId="11" borderId="3" xfId="0" applyFont="1" applyFill="1" applyBorder="1" applyAlignment="1">
      <alignment horizontal="left" vertical="center" wrapText="1"/>
    </xf>
    <xf numFmtId="0" fontId="26" fillId="11" borderId="3" xfId="0" applyFont="1" applyFill="1" applyBorder="1" applyAlignment="1">
      <alignment horizontal="left" vertical="center" wrapText="1"/>
    </xf>
    <xf numFmtId="49" fontId="26" fillId="11" borderId="3" xfId="0" applyNumberFormat="1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/>
    </xf>
    <xf numFmtId="0" fontId="28" fillId="11" borderId="14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9" fontId="4" fillId="11" borderId="3" xfId="0" applyNumberFormat="1" applyFont="1" applyFill="1" applyBorder="1" applyAlignment="1">
      <alignment horizontal="right" vertical="center"/>
    </xf>
    <xf numFmtId="0" fontId="29" fillId="11" borderId="3" xfId="0" applyFont="1" applyFill="1" applyBorder="1" applyAlignment="1">
      <alignment horizontal="center" vertical="center"/>
    </xf>
    <xf numFmtId="0" fontId="17" fillId="11" borderId="3" xfId="0" applyFont="1" applyFill="1" applyBorder="1">
      <alignment vertical="center"/>
    </xf>
    <xf numFmtId="0" fontId="31" fillId="11" borderId="3" xfId="0" applyFont="1" applyFill="1" applyBorder="1" applyAlignment="1">
      <alignment horizontal="center" vertical="center"/>
    </xf>
    <xf numFmtId="0" fontId="25" fillId="11" borderId="9" xfId="0" applyFont="1" applyFill="1" applyBorder="1" applyAlignment="1">
      <alignment horizontal="left" vertical="center" wrapText="1"/>
    </xf>
    <xf numFmtId="0" fontId="26" fillId="11" borderId="9" xfId="0" applyFont="1" applyFill="1" applyBorder="1" applyAlignment="1">
      <alignment horizontal="left" vertical="center" wrapText="1"/>
    </xf>
    <xf numFmtId="49" fontId="26" fillId="11" borderId="9" xfId="0" applyNumberFormat="1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horizontal="center" vertical="center"/>
    </xf>
    <xf numFmtId="0" fontId="31" fillId="11" borderId="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9" fontId="4" fillId="11" borderId="9" xfId="0" applyNumberFormat="1" applyFont="1" applyFill="1" applyBorder="1" applyAlignment="1">
      <alignment horizontal="right" vertical="center"/>
    </xf>
    <xf numFmtId="0" fontId="25" fillId="12" borderId="22" xfId="0" applyFont="1" applyFill="1" applyBorder="1" applyAlignment="1">
      <alignment horizontal="left" vertical="center" wrapText="1"/>
    </xf>
    <xf numFmtId="0" fontId="26" fillId="12" borderId="22" xfId="0" applyFont="1" applyFill="1" applyBorder="1" applyAlignment="1">
      <alignment horizontal="left" vertical="center" wrapText="1"/>
    </xf>
    <xf numFmtId="49" fontId="26" fillId="12" borderId="22" xfId="0" applyNumberFormat="1" applyFont="1" applyFill="1" applyBorder="1" applyAlignment="1">
      <alignment horizontal="center" vertical="center" wrapText="1"/>
    </xf>
    <xf numFmtId="0" fontId="24" fillId="12" borderId="22" xfId="0" applyFont="1" applyFill="1" applyBorder="1" applyAlignment="1">
      <alignment horizontal="center" vertical="center"/>
    </xf>
    <xf numFmtId="0" fontId="28" fillId="12" borderId="22" xfId="0" applyFont="1" applyFill="1" applyBorder="1" applyAlignment="1">
      <alignment horizontal="center" vertical="center"/>
    </xf>
    <xf numFmtId="0" fontId="8" fillId="12" borderId="22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9" fontId="4" fillId="12" borderId="22" xfId="0" applyNumberFormat="1" applyFont="1" applyFill="1" applyBorder="1" applyAlignment="1">
      <alignment horizontal="right" vertical="center"/>
    </xf>
    <xf numFmtId="0" fontId="25" fillId="12" borderId="11" xfId="0" applyFont="1" applyFill="1" applyBorder="1" applyAlignment="1">
      <alignment horizontal="left" vertical="center" wrapText="1"/>
    </xf>
    <xf numFmtId="0" fontId="26" fillId="12" borderId="3" xfId="0" applyFont="1" applyFill="1" applyBorder="1" applyAlignment="1">
      <alignment horizontal="left" vertical="center" wrapText="1"/>
    </xf>
    <xf numFmtId="49" fontId="26" fillId="12" borderId="3" xfId="0" applyNumberFormat="1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/>
    </xf>
    <xf numFmtId="0" fontId="28" fillId="12" borderId="3" xfId="0" applyFont="1" applyFill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9" fontId="4" fillId="12" borderId="3" xfId="0" applyNumberFormat="1" applyFont="1" applyFill="1" applyBorder="1" applyAlignment="1">
      <alignment horizontal="right" vertical="center"/>
    </xf>
    <xf numFmtId="0" fontId="25" fillId="12" borderId="10" xfId="0" applyFont="1" applyFill="1" applyBorder="1" applyAlignment="1">
      <alignment horizontal="left" vertical="center" wrapText="1"/>
    </xf>
    <xf numFmtId="0" fontId="28" fillId="12" borderId="14" xfId="0" applyFont="1" applyFill="1" applyBorder="1" applyAlignment="1">
      <alignment horizontal="center" vertical="center"/>
    </xf>
    <xf numFmtId="0" fontId="29" fillId="12" borderId="3" xfId="0" applyFont="1" applyFill="1" applyBorder="1" applyAlignment="1">
      <alignment horizontal="center" vertical="center"/>
    </xf>
    <xf numFmtId="0" fontId="31" fillId="12" borderId="14" xfId="0" applyFont="1" applyFill="1" applyBorder="1" applyAlignment="1">
      <alignment horizontal="center" vertical="center"/>
    </xf>
    <xf numFmtId="0" fontId="31" fillId="12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17" fillId="12" borderId="10" xfId="0" applyFont="1" applyFill="1" applyBorder="1" applyAlignment="1">
      <alignment horizontal="left" vertical="center" wrapText="1"/>
    </xf>
    <xf numFmtId="0" fontId="17" fillId="12" borderId="11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11" borderId="12" xfId="0" applyFont="1" applyFill="1" applyBorder="1" applyAlignment="1">
      <alignment horizontal="center" vertical="center"/>
    </xf>
    <xf numFmtId="0" fontId="25" fillId="11" borderId="13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5" fillId="12" borderId="19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25" fillId="12" borderId="30" xfId="0" applyFont="1" applyFill="1" applyBorder="1" applyAlignment="1">
      <alignment horizontal="center" vertical="center"/>
    </xf>
    <xf numFmtId="0" fontId="25" fillId="12" borderId="20" xfId="0" applyFont="1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25" fillId="12" borderId="1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25" fillId="9" borderId="23" xfId="0" applyFont="1" applyFill="1" applyBorder="1" applyAlignment="1">
      <alignment horizontal="center" vertical="center"/>
    </xf>
    <xf numFmtId="0" fontId="25" fillId="9" borderId="24" xfId="0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1" fillId="0" borderId="25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5" fillId="8" borderId="7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 shrinkToFit="1"/>
    </xf>
    <xf numFmtId="0" fontId="25" fillId="0" borderId="3" xfId="0" applyFont="1" applyFill="1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CC"/>
      <color rgb="FFFF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77"/>
  <sheetViews>
    <sheetView tabSelected="1" topLeftCell="A7" zoomScaleNormal="100" workbookViewId="0">
      <selection activeCell="B63" sqref="B63"/>
    </sheetView>
  </sheetViews>
  <sheetFormatPr defaultRowHeight="16.5"/>
  <cols>
    <col min="1" max="1" width="7.375" style="25" customWidth="1"/>
    <col min="2" max="2" width="14.625" style="73" customWidth="1"/>
    <col min="3" max="3" width="3.125" style="26" customWidth="1"/>
    <col min="4" max="4" width="5.75" style="27" customWidth="1"/>
    <col min="5" max="5" width="3" style="3" customWidth="1"/>
    <col min="6" max="6" width="3.125" style="3" customWidth="1"/>
    <col min="7" max="10" width="3" style="3" customWidth="1"/>
    <col min="11" max="11" width="3.25" style="3" customWidth="1"/>
    <col min="12" max="12" width="6.375" style="3" customWidth="1"/>
    <col min="13" max="18" width="3" style="3" customWidth="1"/>
    <col min="19" max="19" width="2.875" style="3" customWidth="1"/>
    <col min="20" max="20" width="6.625" style="7" customWidth="1"/>
    <col min="21" max="21" width="3" style="7" customWidth="1"/>
    <col min="22" max="22" width="3" style="1" customWidth="1"/>
    <col min="23" max="26" width="3" style="3" customWidth="1"/>
    <col min="27" max="27" width="6.125" style="3" customWidth="1"/>
    <col min="28" max="28" width="4.625" style="4" customWidth="1"/>
    <col min="29" max="29" width="4.625" style="5" hidden="1" customWidth="1"/>
    <col min="30" max="30" width="7.5" style="6" customWidth="1"/>
    <col min="31" max="31" width="9" style="12" customWidth="1"/>
    <col min="32" max="32" width="9.5" customWidth="1"/>
  </cols>
  <sheetData>
    <row r="1" spans="1:35" ht="20.25" thickTop="1">
      <c r="A1" s="239" t="s">
        <v>193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1"/>
      <c r="AE1" s="107"/>
      <c r="AF1" s="108"/>
      <c r="AG1" s="108"/>
      <c r="AH1" s="108"/>
      <c r="AI1" s="108"/>
    </row>
    <row r="2" spans="1:35" ht="42" customHeight="1">
      <c r="A2" s="39" t="s">
        <v>17</v>
      </c>
      <c r="B2" s="40" t="s">
        <v>72</v>
      </c>
      <c r="C2" s="40" t="s">
        <v>42</v>
      </c>
      <c r="D2" s="41" t="s">
        <v>43</v>
      </c>
      <c r="E2" s="42" t="s">
        <v>59</v>
      </c>
      <c r="F2" s="42" t="s">
        <v>128</v>
      </c>
      <c r="G2" s="42" t="s">
        <v>129</v>
      </c>
      <c r="H2" s="42" t="s">
        <v>130</v>
      </c>
      <c r="I2" s="42" t="s">
        <v>131</v>
      </c>
      <c r="J2" s="42" t="s">
        <v>132</v>
      </c>
      <c r="K2" s="42" t="s">
        <v>133</v>
      </c>
      <c r="L2" s="43" t="s">
        <v>55</v>
      </c>
      <c r="M2" s="42" t="s">
        <v>35</v>
      </c>
      <c r="N2" s="42" t="s">
        <v>36</v>
      </c>
      <c r="O2" s="42" t="s">
        <v>37</v>
      </c>
      <c r="P2" s="42" t="s">
        <v>38</v>
      </c>
      <c r="Q2" s="44" t="s">
        <v>24</v>
      </c>
      <c r="R2" s="44" t="s">
        <v>39</v>
      </c>
      <c r="S2" s="42" t="s">
        <v>40</v>
      </c>
      <c r="T2" s="43" t="s">
        <v>54</v>
      </c>
      <c r="U2" s="42" t="s">
        <v>28</v>
      </c>
      <c r="V2" s="42" t="s">
        <v>29</v>
      </c>
      <c r="W2" s="42" t="s">
        <v>30</v>
      </c>
      <c r="X2" s="42" t="s">
        <v>31</v>
      </c>
      <c r="Y2" s="42" t="s">
        <v>26</v>
      </c>
      <c r="Z2" s="42" t="s">
        <v>53</v>
      </c>
      <c r="AA2" s="43" t="s">
        <v>56</v>
      </c>
      <c r="AB2" s="31" t="s">
        <v>20</v>
      </c>
      <c r="AC2" s="32" t="s">
        <v>19</v>
      </c>
      <c r="AD2" s="111" t="s">
        <v>18</v>
      </c>
      <c r="AE2" s="108"/>
      <c r="AF2" s="108"/>
      <c r="AG2" s="108"/>
      <c r="AH2" s="108"/>
      <c r="AI2" s="108"/>
    </row>
    <row r="3" spans="1:35" s="37" customFormat="1" ht="18" customHeight="1">
      <c r="A3" s="242" t="s">
        <v>62</v>
      </c>
      <c r="B3" s="114" t="s">
        <v>176</v>
      </c>
      <c r="C3" s="115" t="s">
        <v>136</v>
      </c>
      <c r="D3" s="116" t="s">
        <v>135</v>
      </c>
      <c r="E3" s="117">
        <v>1</v>
      </c>
      <c r="F3" s="117">
        <v>1</v>
      </c>
      <c r="G3" s="117">
        <v>1</v>
      </c>
      <c r="H3" s="117">
        <v>1</v>
      </c>
      <c r="I3" s="117">
        <v>1</v>
      </c>
      <c r="J3" s="117">
        <v>1</v>
      </c>
      <c r="K3" s="118" t="s">
        <v>117</v>
      </c>
      <c r="L3" s="33">
        <f>SUM(E3:K3)</f>
        <v>6</v>
      </c>
      <c r="M3" s="117">
        <v>1</v>
      </c>
      <c r="N3" s="117">
        <v>1</v>
      </c>
      <c r="O3" s="117">
        <v>1</v>
      </c>
      <c r="P3" s="117">
        <v>1</v>
      </c>
      <c r="Q3" s="117">
        <v>1</v>
      </c>
      <c r="R3" s="117">
        <v>1</v>
      </c>
      <c r="S3" s="117" t="s">
        <v>189</v>
      </c>
      <c r="T3" s="33">
        <f>SUM(M3:S3)</f>
        <v>6</v>
      </c>
      <c r="U3" s="117" t="s">
        <v>189</v>
      </c>
      <c r="V3" s="117" t="s">
        <v>189</v>
      </c>
      <c r="W3" s="117" t="s">
        <v>189</v>
      </c>
      <c r="X3" s="117" t="s">
        <v>189</v>
      </c>
      <c r="Y3" s="117" t="s">
        <v>189</v>
      </c>
      <c r="Z3" s="117" t="s">
        <v>189</v>
      </c>
      <c r="AA3" s="33">
        <f>SUM(U3:Z3)</f>
        <v>0</v>
      </c>
      <c r="AB3" s="119">
        <f>SUM(L3,T3,AA3)</f>
        <v>12</v>
      </c>
      <c r="AC3" s="120"/>
      <c r="AD3" s="121">
        <f>AB3/12</f>
        <v>1</v>
      </c>
      <c r="AE3" s="108">
        <v>1</v>
      </c>
      <c r="AF3" s="108"/>
      <c r="AG3" s="108"/>
      <c r="AH3" s="108"/>
      <c r="AI3" s="108"/>
    </row>
    <row r="4" spans="1:35" s="37" customFormat="1" ht="18" customHeight="1">
      <c r="A4" s="242"/>
      <c r="B4" s="114" t="s">
        <v>142</v>
      </c>
      <c r="C4" s="115" t="s">
        <v>111</v>
      </c>
      <c r="D4" s="116" t="s">
        <v>134</v>
      </c>
      <c r="E4" s="117">
        <v>1</v>
      </c>
      <c r="F4" s="118" t="s">
        <v>178</v>
      </c>
      <c r="G4" s="117">
        <v>1</v>
      </c>
      <c r="H4" s="117">
        <v>1</v>
      </c>
      <c r="I4" s="117">
        <v>1</v>
      </c>
      <c r="J4" s="117">
        <v>1</v>
      </c>
      <c r="K4" s="118" t="s">
        <v>117</v>
      </c>
      <c r="L4" s="33">
        <f t="shared" ref="L4:L51" si="0">SUM(E4:K4)</f>
        <v>5</v>
      </c>
      <c r="M4" s="117">
        <v>1</v>
      </c>
      <c r="N4" s="117">
        <v>1</v>
      </c>
      <c r="O4" s="117">
        <v>1</v>
      </c>
      <c r="P4" s="117">
        <v>1</v>
      </c>
      <c r="Q4" s="117">
        <v>1</v>
      </c>
      <c r="R4" s="117">
        <v>1</v>
      </c>
      <c r="S4" s="117" t="s">
        <v>189</v>
      </c>
      <c r="T4" s="33">
        <f t="shared" ref="T4:T51" si="1">SUM(M4:S4)</f>
        <v>6</v>
      </c>
      <c r="U4" s="117" t="s">
        <v>189</v>
      </c>
      <c r="V4" s="117" t="s">
        <v>189</v>
      </c>
      <c r="W4" s="117" t="s">
        <v>189</v>
      </c>
      <c r="X4" s="117" t="s">
        <v>189</v>
      </c>
      <c r="Y4" s="117" t="s">
        <v>189</v>
      </c>
      <c r="Z4" s="117" t="s">
        <v>189</v>
      </c>
      <c r="AA4" s="33">
        <f t="shared" ref="AA4:AA51" si="2">SUM(U4:Z4)</f>
        <v>0</v>
      </c>
      <c r="AB4" s="119">
        <f t="shared" ref="AB4:AB51" si="3">SUM(L4,T4,AA4)</f>
        <v>11</v>
      </c>
      <c r="AC4" s="120"/>
      <c r="AD4" s="121">
        <f>AB4/11</f>
        <v>1</v>
      </c>
      <c r="AE4" s="108">
        <v>1</v>
      </c>
      <c r="AF4" s="108"/>
      <c r="AG4" s="108"/>
      <c r="AH4" s="108"/>
      <c r="AI4" s="108"/>
    </row>
    <row r="5" spans="1:35" s="37" customFormat="1" ht="18.600000000000001" customHeight="1">
      <c r="A5" s="242" t="s">
        <v>63</v>
      </c>
      <c r="B5" s="114" t="s">
        <v>176</v>
      </c>
      <c r="C5" s="115" t="s">
        <v>111</v>
      </c>
      <c r="D5" s="116" t="s">
        <v>134</v>
      </c>
      <c r="E5" s="117">
        <v>1</v>
      </c>
      <c r="F5" s="118" t="s">
        <v>178</v>
      </c>
      <c r="G5" s="117">
        <v>1</v>
      </c>
      <c r="H5" s="117">
        <v>1</v>
      </c>
      <c r="I5" s="117">
        <v>1</v>
      </c>
      <c r="J5" s="117">
        <v>1</v>
      </c>
      <c r="K5" s="118" t="s">
        <v>117</v>
      </c>
      <c r="L5" s="33">
        <f t="shared" si="0"/>
        <v>5</v>
      </c>
      <c r="M5" s="117">
        <v>1</v>
      </c>
      <c r="N5" s="117">
        <v>1</v>
      </c>
      <c r="O5" s="117">
        <v>1</v>
      </c>
      <c r="P5" s="117">
        <v>1</v>
      </c>
      <c r="Q5" s="117">
        <v>1</v>
      </c>
      <c r="R5" s="117">
        <v>1</v>
      </c>
      <c r="S5" s="117" t="s">
        <v>189</v>
      </c>
      <c r="T5" s="33">
        <f t="shared" si="1"/>
        <v>6</v>
      </c>
      <c r="U5" s="117" t="s">
        <v>189</v>
      </c>
      <c r="V5" s="117" t="s">
        <v>189</v>
      </c>
      <c r="W5" s="117" t="s">
        <v>189</v>
      </c>
      <c r="X5" s="117" t="s">
        <v>189</v>
      </c>
      <c r="Y5" s="117" t="s">
        <v>189</v>
      </c>
      <c r="Z5" s="117" t="s">
        <v>189</v>
      </c>
      <c r="AA5" s="33">
        <f t="shared" si="2"/>
        <v>0</v>
      </c>
      <c r="AB5" s="119">
        <f t="shared" si="3"/>
        <v>11</v>
      </c>
      <c r="AC5" s="120"/>
      <c r="AD5" s="121">
        <f>AB5/11</f>
        <v>1</v>
      </c>
      <c r="AE5" s="108">
        <v>1</v>
      </c>
      <c r="AF5" s="108"/>
      <c r="AG5" s="108"/>
      <c r="AH5" s="108"/>
      <c r="AI5" s="108"/>
    </row>
    <row r="6" spans="1:35" s="37" customFormat="1">
      <c r="A6" s="242"/>
      <c r="B6" s="114" t="s">
        <v>141</v>
      </c>
      <c r="C6" s="115" t="s">
        <v>112</v>
      </c>
      <c r="D6" s="116" t="s">
        <v>134</v>
      </c>
      <c r="E6" s="117">
        <v>1</v>
      </c>
      <c r="F6" s="117">
        <v>1</v>
      </c>
      <c r="G6" s="117">
        <v>1</v>
      </c>
      <c r="H6" s="117">
        <v>1</v>
      </c>
      <c r="I6" s="117">
        <v>1</v>
      </c>
      <c r="J6" s="117">
        <v>1</v>
      </c>
      <c r="K6" s="118" t="s">
        <v>117</v>
      </c>
      <c r="L6" s="33">
        <f t="shared" si="0"/>
        <v>6</v>
      </c>
      <c r="M6" s="117">
        <v>1</v>
      </c>
      <c r="N6" s="117">
        <v>1</v>
      </c>
      <c r="O6" s="117">
        <v>1</v>
      </c>
      <c r="P6" s="117">
        <v>1</v>
      </c>
      <c r="Q6" s="117">
        <v>1</v>
      </c>
      <c r="R6" s="117">
        <v>1</v>
      </c>
      <c r="S6" s="117" t="s">
        <v>189</v>
      </c>
      <c r="T6" s="33">
        <f t="shared" si="1"/>
        <v>6</v>
      </c>
      <c r="U6" s="117" t="s">
        <v>189</v>
      </c>
      <c r="V6" s="117" t="s">
        <v>189</v>
      </c>
      <c r="W6" s="117" t="s">
        <v>189</v>
      </c>
      <c r="X6" s="117" t="s">
        <v>189</v>
      </c>
      <c r="Y6" s="117" t="s">
        <v>189</v>
      </c>
      <c r="Z6" s="117" t="s">
        <v>189</v>
      </c>
      <c r="AA6" s="33">
        <f t="shared" si="2"/>
        <v>0</v>
      </c>
      <c r="AB6" s="119">
        <f t="shared" si="3"/>
        <v>12</v>
      </c>
      <c r="AC6" s="120"/>
      <c r="AD6" s="121">
        <f>AB6/12</f>
        <v>1</v>
      </c>
      <c r="AE6" s="108">
        <v>1</v>
      </c>
      <c r="AF6" s="108"/>
      <c r="AG6" s="108"/>
      <c r="AH6" s="108"/>
      <c r="AI6" s="108"/>
    </row>
    <row r="7" spans="1:35" s="38" customFormat="1" ht="18.75" customHeight="1">
      <c r="A7" s="242" t="s">
        <v>64</v>
      </c>
      <c r="B7" s="114" t="s">
        <v>176</v>
      </c>
      <c r="C7" s="115" t="s">
        <v>112</v>
      </c>
      <c r="D7" s="116" t="s">
        <v>134</v>
      </c>
      <c r="E7" s="117">
        <v>1</v>
      </c>
      <c r="F7" s="117">
        <v>1</v>
      </c>
      <c r="G7" s="117">
        <v>1</v>
      </c>
      <c r="H7" s="117">
        <v>1</v>
      </c>
      <c r="I7" s="117">
        <v>1</v>
      </c>
      <c r="J7" s="117">
        <v>1</v>
      </c>
      <c r="K7" s="118" t="s">
        <v>117</v>
      </c>
      <c r="L7" s="33">
        <f t="shared" si="0"/>
        <v>6</v>
      </c>
      <c r="M7" s="117">
        <v>1</v>
      </c>
      <c r="N7" s="117">
        <v>1</v>
      </c>
      <c r="O7" s="117">
        <v>1</v>
      </c>
      <c r="P7" s="117">
        <v>1</v>
      </c>
      <c r="Q7" s="117">
        <v>1</v>
      </c>
      <c r="R7" s="117">
        <v>1</v>
      </c>
      <c r="S7" s="117" t="s">
        <v>189</v>
      </c>
      <c r="T7" s="33">
        <f t="shared" si="1"/>
        <v>6</v>
      </c>
      <c r="U7" s="117" t="s">
        <v>189</v>
      </c>
      <c r="V7" s="117" t="s">
        <v>189</v>
      </c>
      <c r="W7" s="117" t="s">
        <v>189</v>
      </c>
      <c r="X7" s="117" t="s">
        <v>189</v>
      </c>
      <c r="Y7" s="117" t="s">
        <v>189</v>
      </c>
      <c r="Z7" s="117" t="s">
        <v>189</v>
      </c>
      <c r="AA7" s="33">
        <f t="shared" si="2"/>
        <v>0</v>
      </c>
      <c r="AB7" s="119">
        <f t="shared" si="3"/>
        <v>12</v>
      </c>
      <c r="AC7" s="120"/>
      <c r="AD7" s="121">
        <f>AB7/12</f>
        <v>1</v>
      </c>
      <c r="AE7" s="108">
        <v>1</v>
      </c>
      <c r="AF7" s="108"/>
      <c r="AG7" s="108"/>
      <c r="AH7" s="108"/>
      <c r="AI7" s="108"/>
    </row>
    <row r="8" spans="1:35" s="38" customFormat="1" ht="18.75" customHeight="1">
      <c r="A8" s="242"/>
      <c r="B8" s="114" t="s">
        <v>141</v>
      </c>
      <c r="C8" s="115" t="s">
        <v>110</v>
      </c>
      <c r="D8" s="116" t="s">
        <v>134</v>
      </c>
      <c r="E8" s="117">
        <v>1</v>
      </c>
      <c r="F8" s="117">
        <v>1</v>
      </c>
      <c r="G8" s="118" t="s">
        <v>121</v>
      </c>
      <c r="H8" s="117">
        <v>1</v>
      </c>
      <c r="I8" s="117">
        <v>1</v>
      </c>
      <c r="J8" s="117">
        <v>1</v>
      </c>
      <c r="K8" s="117">
        <v>1</v>
      </c>
      <c r="L8" s="33">
        <f t="shared" si="0"/>
        <v>6</v>
      </c>
      <c r="M8" s="117">
        <v>1</v>
      </c>
      <c r="N8" s="117">
        <v>1</v>
      </c>
      <c r="O8" s="117">
        <v>1</v>
      </c>
      <c r="P8" s="117">
        <v>1</v>
      </c>
      <c r="Q8" s="117">
        <v>1</v>
      </c>
      <c r="R8" s="117">
        <v>1</v>
      </c>
      <c r="S8" s="118" t="s">
        <v>117</v>
      </c>
      <c r="T8" s="33">
        <f t="shared" si="1"/>
        <v>6</v>
      </c>
      <c r="U8" s="117" t="s">
        <v>189</v>
      </c>
      <c r="V8" s="117" t="s">
        <v>189</v>
      </c>
      <c r="W8" s="117" t="s">
        <v>189</v>
      </c>
      <c r="X8" s="117" t="s">
        <v>189</v>
      </c>
      <c r="Y8" s="117" t="s">
        <v>189</v>
      </c>
      <c r="Z8" s="117" t="s">
        <v>189</v>
      </c>
      <c r="AA8" s="33">
        <f t="shared" si="2"/>
        <v>0</v>
      </c>
      <c r="AB8" s="119">
        <f t="shared" si="3"/>
        <v>12</v>
      </c>
      <c r="AC8" s="120"/>
      <c r="AD8" s="121">
        <f>AB8/12</f>
        <v>1</v>
      </c>
      <c r="AE8" s="108">
        <v>1</v>
      </c>
      <c r="AF8" s="108"/>
      <c r="AG8" s="108"/>
      <c r="AH8" s="108"/>
      <c r="AI8" s="108"/>
    </row>
    <row r="9" spans="1:35" s="38" customFormat="1">
      <c r="A9" s="242" t="s">
        <v>65</v>
      </c>
      <c r="B9" s="114" t="s">
        <v>94</v>
      </c>
      <c r="C9" s="115" t="s">
        <v>112</v>
      </c>
      <c r="D9" s="116" t="s">
        <v>139</v>
      </c>
      <c r="E9" s="117">
        <v>1</v>
      </c>
      <c r="F9" s="117">
        <v>1</v>
      </c>
      <c r="G9" s="117">
        <v>1</v>
      </c>
      <c r="H9" s="117">
        <v>1</v>
      </c>
      <c r="I9" s="117">
        <v>1</v>
      </c>
      <c r="J9" s="117">
        <v>1</v>
      </c>
      <c r="K9" s="118" t="s">
        <v>117</v>
      </c>
      <c r="L9" s="33">
        <f t="shared" si="0"/>
        <v>6</v>
      </c>
      <c r="M9" s="117">
        <v>1</v>
      </c>
      <c r="N9" s="117">
        <v>1</v>
      </c>
      <c r="O9" s="117">
        <v>1</v>
      </c>
      <c r="P9" s="117">
        <v>1</v>
      </c>
      <c r="Q9" s="117">
        <v>1</v>
      </c>
      <c r="R9" s="117">
        <v>1</v>
      </c>
      <c r="S9" s="117">
        <v>1</v>
      </c>
      <c r="T9" s="33">
        <f t="shared" si="1"/>
        <v>7</v>
      </c>
      <c r="U9" s="117">
        <v>1</v>
      </c>
      <c r="V9" s="117">
        <v>1</v>
      </c>
      <c r="W9" s="117">
        <v>1</v>
      </c>
      <c r="X9" s="117">
        <v>1</v>
      </c>
      <c r="Y9" s="117">
        <v>1</v>
      </c>
      <c r="Z9" s="122" t="s">
        <v>117</v>
      </c>
      <c r="AA9" s="33">
        <f t="shared" si="2"/>
        <v>5</v>
      </c>
      <c r="AB9" s="119">
        <f t="shared" si="3"/>
        <v>18</v>
      </c>
      <c r="AC9" s="120"/>
      <c r="AD9" s="121">
        <f>AB9/AA$64</f>
        <v>1</v>
      </c>
      <c r="AE9" s="108">
        <v>1</v>
      </c>
      <c r="AF9" s="108"/>
      <c r="AG9" s="108"/>
      <c r="AH9" s="108"/>
      <c r="AI9" s="108"/>
    </row>
    <row r="10" spans="1:35" s="38" customFormat="1" ht="18.75" customHeight="1">
      <c r="A10" s="242"/>
      <c r="B10" s="123" t="s">
        <v>175</v>
      </c>
      <c r="C10" s="124" t="s">
        <v>110</v>
      </c>
      <c r="D10" s="125" t="s">
        <v>139</v>
      </c>
      <c r="E10" s="117">
        <v>1</v>
      </c>
      <c r="F10" s="117">
        <v>1</v>
      </c>
      <c r="G10" s="118" t="s">
        <v>121</v>
      </c>
      <c r="H10" s="117">
        <v>1</v>
      </c>
      <c r="I10" s="117">
        <v>1</v>
      </c>
      <c r="J10" s="117">
        <v>1</v>
      </c>
      <c r="K10" s="117">
        <v>1</v>
      </c>
      <c r="L10" s="33">
        <f t="shared" si="0"/>
        <v>6</v>
      </c>
      <c r="M10" s="118" t="s">
        <v>107</v>
      </c>
      <c r="N10" s="117">
        <v>1</v>
      </c>
      <c r="O10" s="117">
        <v>1</v>
      </c>
      <c r="P10" s="117">
        <v>1</v>
      </c>
      <c r="Q10" s="117">
        <v>1</v>
      </c>
      <c r="R10" s="117">
        <v>1</v>
      </c>
      <c r="S10" s="118" t="s">
        <v>117</v>
      </c>
      <c r="T10" s="33">
        <f t="shared" si="1"/>
        <v>5</v>
      </c>
      <c r="U10" s="117">
        <v>1</v>
      </c>
      <c r="V10" s="122" t="s">
        <v>121</v>
      </c>
      <c r="W10" s="117">
        <v>1</v>
      </c>
      <c r="X10" s="117">
        <v>1</v>
      </c>
      <c r="Y10" s="118" t="s">
        <v>199</v>
      </c>
      <c r="Z10" s="117">
        <v>1</v>
      </c>
      <c r="AA10" s="33">
        <f t="shared" si="2"/>
        <v>4</v>
      </c>
      <c r="AB10" s="119">
        <f t="shared" si="3"/>
        <v>15</v>
      </c>
      <c r="AC10" s="120"/>
      <c r="AD10" s="121">
        <f>AB10/AA$61</f>
        <v>1</v>
      </c>
      <c r="AE10" s="108">
        <v>1</v>
      </c>
      <c r="AF10" s="108"/>
      <c r="AG10" s="108"/>
      <c r="AH10" s="108"/>
      <c r="AI10" s="108"/>
    </row>
    <row r="11" spans="1:35" s="38" customFormat="1">
      <c r="A11" s="242" t="s">
        <v>66</v>
      </c>
      <c r="B11" s="123" t="s">
        <v>94</v>
      </c>
      <c r="C11" s="115" t="s">
        <v>109</v>
      </c>
      <c r="D11" s="116" t="s">
        <v>139</v>
      </c>
      <c r="E11" s="117">
        <v>1</v>
      </c>
      <c r="F11" s="117">
        <v>1</v>
      </c>
      <c r="G11" s="118" t="s">
        <v>121</v>
      </c>
      <c r="H11" s="117">
        <v>1</v>
      </c>
      <c r="I11" s="117">
        <v>1</v>
      </c>
      <c r="J11" s="117">
        <v>1</v>
      </c>
      <c r="K11" s="117">
        <v>1</v>
      </c>
      <c r="L11" s="33">
        <f t="shared" si="0"/>
        <v>6</v>
      </c>
      <c r="M11" s="118" t="s">
        <v>107</v>
      </c>
      <c r="N11" s="117">
        <v>1</v>
      </c>
      <c r="O11" s="117">
        <v>1</v>
      </c>
      <c r="P11" s="117">
        <v>1</v>
      </c>
      <c r="Q11" s="117">
        <v>1</v>
      </c>
      <c r="R11" s="117">
        <v>1</v>
      </c>
      <c r="S11" s="118" t="s">
        <v>117</v>
      </c>
      <c r="T11" s="33">
        <f t="shared" si="1"/>
        <v>5</v>
      </c>
      <c r="U11" s="117">
        <v>1</v>
      </c>
      <c r="V11" s="122" t="s">
        <v>121</v>
      </c>
      <c r="W11" s="117">
        <v>1</v>
      </c>
      <c r="X11" s="117">
        <v>1</v>
      </c>
      <c r="Y11" s="117">
        <v>1</v>
      </c>
      <c r="Z11" s="117">
        <v>1</v>
      </c>
      <c r="AA11" s="33">
        <f t="shared" si="2"/>
        <v>5</v>
      </c>
      <c r="AB11" s="119">
        <f t="shared" si="3"/>
        <v>16</v>
      </c>
      <c r="AC11" s="120"/>
      <c r="AD11" s="121">
        <f>AB11/AA$62</f>
        <v>1</v>
      </c>
      <c r="AE11" s="108">
        <v>1</v>
      </c>
      <c r="AF11" s="108"/>
      <c r="AG11" s="108"/>
      <c r="AH11" s="108"/>
      <c r="AI11" s="108"/>
    </row>
    <row r="12" spans="1:35" s="38" customFormat="1" ht="18" customHeight="1">
      <c r="A12" s="242"/>
      <c r="B12" s="123" t="s">
        <v>175</v>
      </c>
      <c r="C12" s="115" t="s">
        <v>113</v>
      </c>
      <c r="D12" s="116" t="s">
        <v>139</v>
      </c>
      <c r="E12" s="117">
        <v>1</v>
      </c>
      <c r="F12" s="117">
        <v>1</v>
      </c>
      <c r="G12" s="117">
        <v>1</v>
      </c>
      <c r="H12" s="117">
        <v>1</v>
      </c>
      <c r="I12" s="117">
        <v>1</v>
      </c>
      <c r="J12" s="117">
        <v>1</v>
      </c>
      <c r="K12" s="118" t="s">
        <v>117</v>
      </c>
      <c r="L12" s="33">
        <f t="shared" si="0"/>
        <v>6</v>
      </c>
      <c r="M12" s="117">
        <v>1</v>
      </c>
      <c r="N12" s="117">
        <v>1</v>
      </c>
      <c r="O12" s="117">
        <v>1</v>
      </c>
      <c r="P12" s="117">
        <v>1</v>
      </c>
      <c r="Q12" s="117">
        <v>1</v>
      </c>
      <c r="R12" s="117">
        <v>1</v>
      </c>
      <c r="S12" s="118" t="s">
        <v>117</v>
      </c>
      <c r="T12" s="33">
        <f t="shared" si="1"/>
        <v>6</v>
      </c>
      <c r="U12" s="117">
        <v>1</v>
      </c>
      <c r="V12" s="117">
        <v>1</v>
      </c>
      <c r="W12" s="117">
        <v>1</v>
      </c>
      <c r="X12" s="117">
        <v>1</v>
      </c>
      <c r="Y12" s="117">
        <v>1</v>
      </c>
      <c r="Z12" s="122" t="s">
        <v>117</v>
      </c>
      <c r="AA12" s="33">
        <f t="shared" si="2"/>
        <v>5</v>
      </c>
      <c r="AB12" s="119">
        <f t="shared" si="3"/>
        <v>17</v>
      </c>
      <c r="AC12" s="120"/>
      <c r="AD12" s="121">
        <f>AB12/AA$63</f>
        <v>1</v>
      </c>
      <c r="AE12" s="108">
        <v>1</v>
      </c>
      <c r="AF12" s="108"/>
      <c r="AG12" s="108"/>
      <c r="AH12" s="108"/>
      <c r="AI12" s="108"/>
    </row>
    <row r="13" spans="1:35" s="38" customFormat="1" ht="17.25" thickBot="1">
      <c r="A13" s="236" t="s">
        <v>67</v>
      </c>
      <c r="B13" s="114" t="s">
        <v>94</v>
      </c>
      <c r="C13" s="115" t="s">
        <v>113</v>
      </c>
      <c r="D13" s="116" t="s">
        <v>139</v>
      </c>
      <c r="E13" s="117">
        <v>1</v>
      </c>
      <c r="F13" s="117">
        <v>1</v>
      </c>
      <c r="G13" s="117">
        <v>1</v>
      </c>
      <c r="H13" s="117">
        <v>1</v>
      </c>
      <c r="I13" s="117">
        <v>1</v>
      </c>
      <c r="J13" s="117">
        <v>0</v>
      </c>
      <c r="K13" s="118" t="s">
        <v>117</v>
      </c>
      <c r="L13" s="33">
        <f t="shared" si="0"/>
        <v>5</v>
      </c>
      <c r="M13" s="117">
        <v>1</v>
      </c>
      <c r="N13" s="117">
        <v>1</v>
      </c>
      <c r="O13" s="117">
        <v>1</v>
      </c>
      <c r="P13" s="117">
        <v>1</v>
      </c>
      <c r="Q13" s="117">
        <v>1</v>
      </c>
      <c r="R13" s="117">
        <v>0</v>
      </c>
      <c r="S13" s="118" t="s">
        <v>117</v>
      </c>
      <c r="T13" s="33">
        <f t="shared" si="1"/>
        <v>5</v>
      </c>
      <c r="U13" s="117">
        <v>1</v>
      </c>
      <c r="V13" s="117">
        <v>1</v>
      </c>
      <c r="W13" s="117">
        <v>1</v>
      </c>
      <c r="X13" s="117">
        <v>1</v>
      </c>
      <c r="Y13" s="117">
        <v>1</v>
      </c>
      <c r="Z13" s="122" t="s">
        <v>117</v>
      </c>
      <c r="AA13" s="33">
        <f t="shared" si="2"/>
        <v>5</v>
      </c>
      <c r="AB13" s="119">
        <f t="shared" si="3"/>
        <v>15</v>
      </c>
      <c r="AC13" s="120"/>
      <c r="AD13" s="121">
        <f>AB13/AA$63</f>
        <v>0.88235294117647056</v>
      </c>
      <c r="AE13" s="108">
        <v>1</v>
      </c>
      <c r="AF13" s="108"/>
      <c r="AG13" s="108"/>
      <c r="AH13" s="108"/>
      <c r="AI13" s="108"/>
    </row>
    <row r="14" spans="1:35" s="38" customFormat="1" ht="19.5" customHeight="1">
      <c r="A14" s="237"/>
      <c r="B14" s="114" t="s">
        <v>175</v>
      </c>
      <c r="C14" s="124" t="s">
        <v>110</v>
      </c>
      <c r="D14" s="125" t="s">
        <v>139</v>
      </c>
      <c r="E14" s="117">
        <v>0</v>
      </c>
      <c r="F14" s="117">
        <v>1</v>
      </c>
      <c r="G14" s="118" t="s">
        <v>121</v>
      </c>
      <c r="H14" s="117">
        <v>1</v>
      </c>
      <c r="I14" s="117">
        <v>1</v>
      </c>
      <c r="J14" s="117">
        <v>1</v>
      </c>
      <c r="K14" s="117">
        <v>0</v>
      </c>
      <c r="L14" s="33">
        <f t="shared" si="0"/>
        <v>4</v>
      </c>
      <c r="M14" s="118" t="s">
        <v>107</v>
      </c>
      <c r="N14" s="117">
        <v>1</v>
      </c>
      <c r="O14" s="117">
        <v>1</v>
      </c>
      <c r="P14" s="117">
        <v>1</v>
      </c>
      <c r="Q14" s="117">
        <v>1</v>
      </c>
      <c r="R14" s="117">
        <v>1</v>
      </c>
      <c r="S14" s="118" t="s">
        <v>117</v>
      </c>
      <c r="T14" s="33">
        <f t="shared" si="1"/>
        <v>5</v>
      </c>
      <c r="U14" s="117">
        <v>1</v>
      </c>
      <c r="V14" s="122" t="s">
        <v>121</v>
      </c>
      <c r="W14" s="117">
        <v>1</v>
      </c>
      <c r="X14" s="117">
        <v>1</v>
      </c>
      <c r="Y14" s="118" t="s">
        <v>199</v>
      </c>
      <c r="Z14" s="117">
        <v>1</v>
      </c>
      <c r="AA14" s="33">
        <f t="shared" si="2"/>
        <v>4</v>
      </c>
      <c r="AB14" s="119">
        <f t="shared" si="3"/>
        <v>13</v>
      </c>
      <c r="AC14" s="120"/>
      <c r="AD14" s="121">
        <f>AB14/AA$61</f>
        <v>0.8666666666666667</v>
      </c>
      <c r="AE14" s="108">
        <v>1</v>
      </c>
      <c r="AF14" s="108"/>
      <c r="AG14" s="108"/>
      <c r="AH14" s="108"/>
      <c r="AI14" s="108"/>
    </row>
    <row r="15" spans="1:35" s="38" customFormat="1" ht="19.5" customHeight="1">
      <c r="A15" s="126" t="s">
        <v>12</v>
      </c>
      <c r="B15" s="114" t="s">
        <v>143</v>
      </c>
      <c r="C15" s="115" t="s">
        <v>113</v>
      </c>
      <c r="D15" s="116" t="s">
        <v>134</v>
      </c>
      <c r="E15" s="117">
        <v>1</v>
      </c>
      <c r="F15" s="117">
        <v>1</v>
      </c>
      <c r="G15" s="117">
        <v>1</v>
      </c>
      <c r="H15" s="117">
        <v>1</v>
      </c>
      <c r="I15" s="117">
        <v>1</v>
      </c>
      <c r="J15" s="117">
        <v>1</v>
      </c>
      <c r="K15" s="118" t="s">
        <v>117</v>
      </c>
      <c r="L15" s="33">
        <f t="shared" si="0"/>
        <v>6</v>
      </c>
      <c r="M15" s="117">
        <v>1</v>
      </c>
      <c r="N15" s="117">
        <v>1</v>
      </c>
      <c r="O15" s="117">
        <v>1</v>
      </c>
      <c r="P15" s="117">
        <v>1</v>
      </c>
      <c r="Q15" s="117">
        <v>1</v>
      </c>
      <c r="R15" s="117">
        <v>1</v>
      </c>
      <c r="S15" s="118" t="s">
        <v>117</v>
      </c>
      <c r="T15" s="33">
        <f t="shared" si="1"/>
        <v>6</v>
      </c>
      <c r="U15" s="117">
        <v>1</v>
      </c>
      <c r="V15" s="117">
        <v>1</v>
      </c>
      <c r="W15" s="117">
        <v>1</v>
      </c>
      <c r="X15" s="117">
        <v>1</v>
      </c>
      <c r="Y15" s="117">
        <v>1</v>
      </c>
      <c r="Z15" s="122" t="s">
        <v>117</v>
      </c>
      <c r="AA15" s="33">
        <f t="shared" si="2"/>
        <v>5</v>
      </c>
      <c r="AB15" s="119">
        <f t="shared" si="3"/>
        <v>17</v>
      </c>
      <c r="AC15" s="120"/>
      <c r="AD15" s="121">
        <f>AB15/AA$63</f>
        <v>1</v>
      </c>
      <c r="AE15" s="108">
        <v>1</v>
      </c>
      <c r="AF15" s="108" t="s">
        <v>206</v>
      </c>
      <c r="AG15" s="108"/>
      <c r="AH15" s="108"/>
      <c r="AI15" s="108"/>
    </row>
    <row r="16" spans="1:35" s="38" customFormat="1" ht="19.5" customHeight="1">
      <c r="A16" s="127" t="s">
        <v>13</v>
      </c>
      <c r="B16" s="114" t="s">
        <v>143</v>
      </c>
      <c r="C16" s="115" t="s">
        <v>49</v>
      </c>
      <c r="D16" s="116" t="s">
        <v>134</v>
      </c>
      <c r="E16" s="117">
        <v>1</v>
      </c>
      <c r="F16" s="117">
        <v>1</v>
      </c>
      <c r="G16" s="118" t="s">
        <v>174</v>
      </c>
      <c r="H16" s="117">
        <v>1</v>
      </c>
      <c r="I16" s="117">
        <v>1</v>
      </c>
      <c r="J16" s="117">
        <v>1</v>
      </c>
      <c r="K16" s="117">
        <v>1</v>
      </c>
      <c r="L16" s="33">
        <f t="shared" si="0"/>
        <v>6</v>
      </c>
      <c r="M16" s="118" t="s">
        <v>107</v>
      </c>
      <c r="N16" s="117">
        <v>1</v>
      </c>
      <c r="O16" s="117">
        <v>1</v>
      </c>
      <c r="P16" s="117">
        <v>1</v>
      </c>
      <c r="Q16" s="117">
        <v>1</v>
      </c>
      <c r="R16" s="117">
        <v>1</v>
      </c>
      <c r="S16" s="118" t="s">
        <v>117</v>
      </c>
      <c r="T16" s="33">
        <f t="shared" si="1"/>
        <v>5</v>
      </c>
      <c r="U16" s="117">
        <v>1</v>
      </c>
      <c r="V16" s="122" t="s">
        <v>121</v>
      </c>
      <c r="W16" s="117">
        <v>1</v>
      </c>
      <c r="X16" s="117">
        <v>1</v>
      </c>
      <c r="Y16" s="118" t="s">
        <v>199</v>
      </c>
      <c r="Z16" s="117">
        <v>1</v>
      </c>
      <c r="AA16" s="33">
        <f t="shared" si="2"/>
        <v>4</v>
      </c>
      <c r="AB16" s="119">
        <f t="shared" si="3"/>
        <v>15</v>
      </c>
      <c r="AC16" s="120"/>
      <c r="AD16" s="121">
        <f>AB16/AA$61</f>
        <v>1</v>
      </c>
      <c r="AE16" s="108">
        <v>1</v>
      </c>
      <c r="AF16" s="108"/>
      <c r="AG16" s="108"/>
      <c r="AH16" s="108"/>
      <c r="AI16" s="108"/>
    </row>
    <row r="17" spans="1:35" s="38" customFormat="1" ht="18" customHeight="1" thickBot="1">
      <c r="A17" s="128" t="s">
        <v>14</v>
      </c>
      <c r="B17" s="129" t="s">
        <v>144</v>
      </c>
      <c r="C17" s="130" t="s">
        <v>111</v>
      </c>
      <c r="D17" s="131" t="s">
        <v>134</v>
      </c>
      <c r="E17" s="132">
        <v>1</v>
      </c>
      <c r="F17" s="134" t="s">
        <v>116</v>
      </c>
      <c r="G17" s="132">
        <v>1</v>
      </c>
      <c r="H17" s="133">
        <v>1</v>
      </c>
      <c r="I17" s="133">
        <v>1</v>
      </c>
      <c r="J17" s="133">
        <v>1</v>
      </c>
      <c r="K17" s="134" t="s">
        <v>173</v>
      </c>
      <c r="L17" s="104">
        <f t="shared" si="0"/>
        <v>5</v>
      </c>
      <c r="M17" s="133">
        <v>1</v>
      </c>
      <c r="N17" s="133">
        <v>0</v>
      </c>
      <c r="O17" s="133">
        <v>1</v>
      </c>
      <c r="P17" s="133">
        <v>1</v>
      </c>
      <c r="Q17" s="133">
        <v>1</v>
      </c>
      <c r="R17" s="133">
        <v>1</v>
      </c>
      <c r="S17" s="133">
        <v>1</v>
      </c>
      <c r="T17" s="104">
        <f t="shared" si="1"/>
        <v>6</v>
      </c>
      <c r="U17" s="133">
        <v>1</v>
      </c>
      <c r="V17" s="133">
        <v>1</v>
      </c>
      <c r="W17" s="133">
        <v>1</v>
      </c>
      <c r="X17" s="133">
        <v>1</v>
      </c>
      <c r="Y17" s="133">
        <v>1</v>
      </c>
      <c r="Z17" s="135" t="s">
        <v>117</v>
      </c>
      <c r="AA17" s="104">
        <f t="shared" si="2"/>
        <v>5</v>
      </c>
      <c r="AB17" s="136">
        <f t="shared" si="3"/>
        <v>16</v>
      </c>
      <c r="AC17" s="137"/>
      <c r="AD17" s="138">
        <f t="shared" ref="AD17" si="4">AB17/AA$65</f>
        <v>0.94117647058823528</v>
      </c>
      <c r="AE17" s="108">
        <v>1</v>
      </c>
      <c r="AF17" s="108"/>
      <c r="AG17" s="108"/>
      <c r="AH17" s="108"/>
      <c r="AI17" s="108"/>
    </row>
    <row r="18" spans="1:35" s="38" customFormat="1" ht="18" customHeight="1" thickTop="1">
      <c r="A18" s="238" t="s">
        <v>187</v>
      </c>
      <c r="B18" s="139" t="s">
        <v>184</v>
      </c>
      <c r="C18" s="140" t="s">
        <v>111</v>
      </c>
      <c r="D18" s="141" t="s">
        <v>139</v>
      </c>
      <c r="E18" s="142">
        <v>1</v>
      </c>
      <c r="F18" s="146" t="s">
        <v>177</v>
      </c>
      <c r="G18" s="144">
        <v>1</v>
      </c>
      <c r="H18" s="145">
        <v>1</v>
      </c>
      <c r="I18" s="145">
        <v>1</v>
      </c>
      <c r="J18" s="145">
        <v>1</v>
      </c>
      <c r="K18" s="146" t="s">
        <v>117</v>
      </c>
      <c r="L18" s="105">
        <f t="shared" si="0"/>
        <v>5</v>
      </c>
      <c r="M18" s="145">
        <v>1</v>
      </c>
      <c r="N18" s="145">
        <v>1</v>
      </c>
      <c r="O18" s="145">
        <v>1</v>
      </c>
      <c r="P18" s="145">
        <v>1</v>
      </c>
      <c r="Q18" s="145">
        <v>1</v>
      </c>
      <c r="R18" s="145">
        <v>1</v>
      </c>
      <c r="S18" s="145" t="s">
        <v>189</v>
      </c>
      <c r="T18" s="105">
        <f t="shared" si="1"/>
        <v>6</v>
      </c>
      <c r="U18" s="145" t="s">
        <v>189</v>
      </c>
      <c r="V18" s="145" t="s">
        <v>189</v>
      </c>
      <c r="W18" s="145" t="s">
        <v>189</v>
      </c>
      <c r="X18" s="145" t="s">
        <v>189</v>
      </c>
      <c r="Y18" s="145" t="s">
        <v>189</v>
      </c>
      <c r="Z18" s="145" t="s">
        <v>189</v>
      </c>
      <c r="AA18" s="105">
        <f t="shared" si="2"/>
        <v>0</v>
      </c>
      <c r="AB18" s="147">
        <f t="shared" si="3"/>
        <v>11</v>
      </c>
      <c r="AC18" s="148"/>
      <c r="AD18" s="149">
        <f>AB18/11</f>
        <v>1</v>
      </c>
      <c r="AE18" s="108">
        <v>1</v>
      </c>
      <c r="AF18" s="108"/>
      <c r="AG18" s="108"/>
      <c r="AH18" s="108"/>
      <c r="AI18" s="108"/>
    </row>
    <row r="19" spans="1:35" s="38" customFormat="1" ht="18" customHeight="1">
      <c r="A19" s="238"/>
      <c r="B19" s="150" t="s">
        <v>175</v>
      </c>
      <c r="C19" s="140" t="s">
        <v>109</v>
      </c>
      <c r="D19" s="141" t="s">
        <v>146</v>
      </c>
      <c r="E19" s="142">
        <v>1</v>
      </c>
      <c r="F19" s="144">
        <v>1</v>
      </c>
      <c r="G19" s="143" t="s">
        <v>121</v>
      </c>
      <c r="H19" s="144">
        <v>1</v>
      </c>
      <c r="I19" s="144">
        <v>1</v>
      </c>
      <c r="J19" s="144">
        <v>1</v>
      </c>
      <c r="K19" s="144">
        <v>1</v>
      </c>
      <c r="L19" s="33">
        <f t="shared" si="0"/>
        <v>6</v>
      </c>
      <c r="M19" s="143" t="s">
        <v>121</v>
      </c>
      <c r="N19" s="144">
        <v>0</v>
      </c>
      <c r="O19" s="144">
        <v>1</v>
      </c>
      <c r="P19" s="144">
        <v>1</v>
      </c>
      <c r="Q19" s="144">
        <v>1</v>
      </c>
      <c r="R19" s="144">
        <v>1</v>
      </c>
      <c r="S19" s="143" t="s">
        <v>117</v>
      </c>
      <c r="T19" s="33">
        <f t="shared" si="1"/>
        <v>4</v>
      </c>
      <c r="U19" s="144" t="s">
        <v>189</v>
      </c>
      <c r="V19" s="144" t="s">
        <v>189</v>
      </c>
      <c r="W19" s="144" t="s">
        <v>189</v>
      </c>
      <c r="X19" s="144" t="s">
        <v>189</v>
      </c>
      <c r="Y19" s="144" t="s">
        <v>189</v>
      </c>
      <c r="Z19" s="144" t="s">
        <v>189</v>
      </c>
      <c r="AA19" s="33">
        <f t="shared" si="2"/>
        <v>0</v>
      </c>
      <c r="AB19" s="151">
        <f t="shared" si="3"/>
        <v>10</v>
      </c>
      <c r="AC19" s="152"/>
      <c r="AD19" s="153">
        <f>AB19/11</f>
        <v>0.90909090909090906</v>
      </c>
      <c r="AE19" s="108">
        <v>1</v>
      </c>
      <c r="AF19" s="108"/>
      <c r="AG19" s="108"/>
      <c r="AH19" s="108"/>
      <c r="AI19" s="108"/>
    </row>
    <row r="20" spans="1:35" s="38" customFormat="1" ht="18" customHeight="1">
      <c r="A20" s="238"/>
      <c r="B20" s="150" t="s">
        <v>185</v>
      </c>
      <c r="C20" s="140" t="s">
        <v>110</v>
      </c>
      <c r="D20" s="141" t="s">
        <v>139</v>
      </c>
      <c r="E20" s="142">
        <v>1</v>
      </c>
      <c r="F20" s="144">
        <v>1</v>
      </c>
      <c r="G20" s="143" t="s">
        <v>121</v>
      </c>
      <c r="H20" s="144">
        <v>1</v>
      </c>
      <c r="I20" s="144">
        <v>1</v>
      </c>
      <c r="J20" s="144">
        <v>1</v>
      </c>
      <c r="K20" s="144">
        <v>1</v>
      </c>
      <c r="L20" s="33">
        <f t="shared" si="0"/>
        <v>6</v>
      </c>
      <c r="M20" s="143" t="s">
        <v>121</v>
      </c>
      <c r="N20" s="144">
        <v>1</v>
      </c>
      <c r="O20" s="144">
        <v>1</v>
      </c>
      <c r="P20" s="144">
        <v>1</v>
      </c>
      <c r="Q20" s="144">
        <v>1</v>
      </c>
      <c r="R20" s="144">
        <v>1</v>
      </c>
      <c r="S20" s="143" t="s">
        <v>117</v>
      </c>
      <c r="T20" s="33">
        <f t="shared" si="1"/>
        <v>5</v>
      </c>
      <c r="U20" s="144" t="s">
        <v>189</v>
      </c>
      <c r="V20" s="144" t="s">
        <v>189</v>
      </c>
      <c r="W20" s="144" t="s">
        <v>189</v>
      </c>
      <c r="X20" s="144" t="s">
        <v>189</v>
      </c>
      <c r="Y20" s="144" t="s">
        <v>189</v>
      </c>
      <c r="Z20" s="144" t="s">
        <v>189</v>
      </c>
      <c r="AA20" s="33">
        <f t="shared" si="2"/>
        <v>0</v>
      </c>
      <c r="AB20" s="151">
        <f t="shared" si="3"/>
        <v>11</v>
      </c>
      <c r="AC20" s="152"/>
      <c r="AD20" s="153">
        <f>AB20/11</f>
        <v>1</v>
      </c>
      <c r="AE20" s="108">
        <v>1</v>
      </c>
      <c r="AF20" s="108"/>
      <c r="AG20" s="108"/>
      <c r="AH20" s="108"/>
      <c r="AI20" s="108"/>
    </row>
    <row r="21" spans="1:35" s="38" customFormat="1" ht="18" customHeight="1">
      <c r="A21" s="238"/>
      <c r="B21" s="150" t="s">
        <v>186</v>
      </c>
      <c r="C21" s="140" t="s">
        <v>113</v>
      </c>
      <c r="D21" s="141" t="s">
        <v>146</v>
      </c>
      <c r="E21" s="142">
        <v>1</v>
      </c>
      <c r="F21" s="144">
        <v>1</v>
      </c>
      <c r="G21" s="144">
        <v>1</v>
      </c>
      <c r="H21" s="144">
        <v>1</v>
      </c>
      <c r="I21" s="144">
        <v>1</v>
      </c>
      <c r="J21" s="144">
        <v>1</v>
      </c>
      <c r="K21" s="143" t="s">
        <v>117</v>
      </c>
      <c r="L21" s="33">
        <f t="shared" si="0"/>
        <v>6</v>
      </c>
      <c r="M21" s="144">
        <v>1</v>
      </c>
      <c r="N21" s="144">
        <v>1</v>
      </c>
      <c r="O21" s="144">
        <v>1</v>
      </c>
      <c r="P21" s="144">
        <v>1</v>
      </c>
      <c r="Q21" s="144">
        <v>1</v>
      </c>
      <c r="R21" s="144">
        <v>1</v>
      </c>
      <c r="S21" s="143" t="s">
        <v>117</v>
      </c>
      <c r="T21" s="33">
        <f t="shared" si="1"/>
        <v>6</v>
      </c>
      <c r="U21" s="144" t="s">
        <v>189</v>
      </c>
      <c r="V21" s="144" t="s">
        <v>189</v>
      </c>
      <c r="W21" s="144" t="s">
        <v>189</v>
      </c>
      <c r="X21" s="144" t="s">
        <v>189</v>
      </c>
      <c r="Y21" s="144" t="s">
        <v>189</v>
      </c>
      <c r="Z21" s="144" t="s">
        <v>189</v>
      </c>
      <c r="AA21" s="33">
        <f t="shared" si="2"/>
        <v>0</v>
      </c>
      <c r="AB21" s="151">
        <f t="shared" si="3"/>
        <v>12</v>
      </c>
      <c r="AC21" s="152"/>
      <c r="AD21" s="153">
        <f>AB21/12</f>
        <v>1</v>
      </c>
      <c r="AE21" s="108">
        <v>1</v>
      </c>
      <c r="AF21" s="108"/>
      <c r="AG21" s="108"/>
      <c r="AH21" s="108"/>
      <c r="AI21" s="108"/>
    </row>
    <row r="22" spans="1:35" s="38" customFormat="1">
      <c r="A22" s="238" t="s">
        <v>188</v>
      </c>
      <c r="B22" s="139" t="s">
        <v>184</v>
      </c>
      <c r="C22" s="140" t="s">
        <v>109</v>
      </c>
      <c r="D22" s="141" t="s">
        <v>139</v>
      </c>
      <c r="E22" s="142">
        <v>1</v>
      </c>
      <c r="F22" s="144">
        <v>1</v>
      </c>
      <c r="G22" s="143" t="s">
        <v>121</v>
      </c>
      <c r="H22" s="144">
        <v>1</v>
      </c>
      <c r="I22" s="144">
        <v>1</v>
      </c>
      <c r="J22" s="144">
        <v>1</v>
      </c>
      <c r="K22" s="144">
        <v>1</v>
      </c>
      <c r="L22" s="33">
        <f t="shared" si="0"/>
        <v>6</v>
      </c>
      <c r="M22" s="143" t="s">
        <v>121</v>
      </c>
      <c r="N22" s="144">
        <v>1</v>
      </c>
      <c r="O22" s="144">
        <v>1</v>
      </c>
      <c r="P22" s="144">
        <v>1</v>
      </c>
      <c r="Q22" s="144">
        <v>1</v>
      </c>
      <c r="R22" s="144">
        <v>0</v>
      </c>
      <c r="S22" s="143" t="s">
        <v>117</v>
      </c>
      <c r="T22" s="33">
        <f t="shared" si="1"/>
        <v>4</v>
      </c>
      <c r="U22" s="144" t="s">
        <v>189</v>
      </c>
      <c r="V22" s="144" t="s">
        <v>189</v>
      </c>
      <c r="W22" s="144" t="s">
        <v>189</v>
      </c>
      <c r="X22" s="144" t="s">
        <v>189</v>
      </c>
      <c r="Y22" s="144" t="s">
        <v>189</v>
      </c>
      <c r="Z22" s="144" t="s">
        <v>189</v>
      </c>
      <c r="AA22" s="33">
        <f t="shared" si="2"/>
        <v>0</v>
      </c>
      <c r="AB22" s="151">
        <f t="shared" si="3"/>
        <v>10</v>
      </c>
      <c r="AC22" s="152"/>
      <c r="AD22" s="153">
        <f>AB22/11</f>
        <v>0.90909090909090906</v>
      </c>
      <c r="AE22" s="108">
        <v>1</v>
      </c>
      <c r="AF22" s="108"/>
      <c r="AG22" s="108"/>
      <c r="AH22" s="108"/>
      <c r="AI22" s="108"/>
    </row>
    <row r="23" spans="1:35" s="38" customFormat="1">
      <c r="A23" s="238"/>
      <c r="B23" s="150" t="s">
        <v>175</v>
      </c>
      <c r="C23" s="140" t="s">
        <v>111</v>
      </c>
      <c r="D23" s="141" t="s">
        <v>146</v>
      </c>
      <c r="E23" s="142">
        <v>1</v>
      </c>
      <c r="F23" s="143" t="s">
        <v>177</v>
      </c>
      <c r="G23" s="144">
        <v>1</v>
      </c>
      <c r="H23" s="144">
        <v>1</v>
      </c>
      <c r="I23" s="144">
        <v>1</v>
      </c>
      <c r="J23" s="144">
        <v>1</v>
      </c>
      <c r="K23" s="143" t="s">
        <v>117</v>
      </c>
      <c r="L23" s="33">
        <f t="shared" si="0"/>
        <v>5</v>
      </c>
      <c r="M23" s="144">
        <v>1</v>
      </c>
      <c r="N23" s="144">
        <v>1</v>
      </c>
      <c r="O23" s="144">
        <v>1</v>
      </c>
      <c r="P23" s="144">
        <v>1</v>
      </c>
      <c r="Q23" s="144">
        <v>1</v>
      </c>
      <c r="R23" s="144">
        <v>0</v>
      </c>
      <c r="S23" s="143" t="s">
        <v>189</v>
      </c>
      <c r="T23" s="33">
        <f t="shared" si="1"/>
        <v>5</v>
      </c>
      <c r="U23" s="144" t="s">
        <v>189</v>
      </c>
      <c r="V23" s="144" t="s">
        <v>189</v>
      </c>
      <c r="W23" s="144" t="s">
        <v>189</v>
      </c>
      <c r="X23" s="144" t="s">
        <v>189</v>
      </c>
      <c r="Y23" s="144" t="s">
        <v>189</v>
      </c>
      <c r="Z23" s="144" t="s">
        <v>189</v>
      </c>
      <c r="AA23" s="33">
        <f t="shared" si="2"/>
        <v>0</v>
      </c>
      <c r="AB23" s="151">
        <f t="shared" si="3"/>
        <v>10</v>
      </c>
      <c r="AC23" s="152"/>
      <c r="AD23" s="153">
        <f>AB23/11</f>
        <v>0.90909090909090906</v>
      </c>
      <c r="AE23" s="108">
        <v>1</v>
      </c>
      <c r="AF23" s="108"/>
      <c r="AG23" s="108"/>
      <c r="AH23" s="108"/>
      <c r="AI23" s="108"/>
    </row>
    <row r="24" spans="1:35" s="38" customFormat="1">
      <c r="A24" s="238"/>
      <c r="B24" s="150" t="s">
        <v>185</v>
      </c>
      <c r="C24" s="140" t="s">
        <v>109</v>
      </c>
      <c r="D24" s="141" t="s">
        <v>139</v>
      </c>
      <c r="E24" s="142">
        <v>1</v>
      </c>
      <c r="F24" s="144">
        <v>1</v>
      </c>
      <c r="G24" s="143" t="s">
        <v>121</v>
      </c>
      <c r="H24" s="144">
        <v>1</v>
      </c>
      <c r="I24" s="144">
        <v>1</v>
      </c>
      <c r="J24" s="144">
        <v>1</v>
      </c>
      <c r="K24" s="144">
        <v>1</v>
      </c>
      <c r="L24" s="33">
        <f t="shared" si="0"/>
        <v>6</v>
      </c>
      <c r="M24" s="143" t="s">
        <v>121</v>
      </c>
      <c r="N24" s="144">
        <v>1</v>
      </c>
      <c r="O24" s="144">
        <v>1</v>
      </c>
      <c r="P24" s="144">
        <v>1</v>
      </c>
      <c r="Q24" s="144">
        <v>1</v>
      </c>
      <c r="R24" s="144">
        <v>0</v>
      </c>
      <c r="S24" s="143" t="s">
        <v>117</v>
      </c>
      <c r="T24" s="33">
        <f t="shared" si="1"/>
        <v>4</v>
      </c>
      <c r="U24" s="144" t="s">
        <v>189</v>
      </c>
      <c r="V24" s="144" t="s">
        <v>189</v>
      </c>
      <c r="W24" s="144" t="s">
        <v>189</v>
      </c>
      <c r="X24" s="144" t="s">
        <v>189</v>
      </c>
      <c r="Y24" s="144" t="s">
        <v>189</v>
      </c>
      <c r="Z24" s="144" t="s">
        <v>189</v>
      </c>
      <c r="AA24" s="33">
        <f t="shared" si="2"/>
        <v>0</v>
      </c>
      <c r="AB24" s="151">
        <f t="shared" si="3"/>
        <v>10</v>
      </c>
      <c r="AC24" s="152"/>
      <c r="AD24" s="153">
        <f>AB24/11</f>
        <v>0.90909090909090906</v>
      </c>
      <c r="AE24" s="108">
        <v>1</v>
      </c>
      <c r="AF24" s="108"/>
      <c r="AG24" s="108"/>
      <c r="AH24" s="108"/>
      <c r="AI24" s="108"/>
    </row>
    <row r="25" spans="1:35" s="38" customFormat="1" ht="16.5" customHeight="1">
      <c r="A25" s="238"/>
      <c r="B25" s="150" t="s">
        <v>186</v>
      </c>
      <c r="C25" s="140" t="s">
        <v>111</v>
      </c>
      <c r="D25" s="141" t="s">
        <v>146</v>
      </c>
      <c r="E25" s="142">
        <v>1</v>
      </c>
      <c r="F25" s="143" t="s">
        <v>177</v>
      </c>
      <c r="G25" s="144">
        <v>1</v>
      </c>
      <c r="H25" s="144">
        <v>1</v>
      </c>
      <c r="I25" s="144">
        <v>1</v>
      </c>
      <c r="J25" s="144">
        <v>1</v>
      </c>
      <c r="K25" s="143" t="s">
        <v>117</v>
      </c>
      <c r="L25" s="33">
        <f t="shared" si="0"/>
        <v>5</v>
      </c>
      <c r="M25" s="144">
        <v>1</v>
      </c>
      <c r="N25" s="144">
        <v>1</v>
      </c>
      <c r="O25" s="144">
        <v>1</v>
      </c>
      <c r="P25" s="144">
        <v>1</v>
      </c>
      <c r="Q25" s="144">
        <v>0</v>
      </c>
      <c r="R25" s="144">
        <v>0</v>
      </c>
      <c r="S25" s="143" t="s">
        <v>189</v>
      </c>
      <c r="T25" s="33">
        <f t="shared" si="1"/>
        <v>4</v>
      </c>
      <c r="U25" s="144" t="s">
        <v>189</v>
      </c>
      <c r="V25" s="144" t="s">
        <v>189</v>
      </c>
      <c r="W25" s="144" t="s">
        <v>189</v>
      </c>
      <c r="X25" s="144" t="s">
        <v>189</v>
      </c>
      <c r="Y25" s="144" t="s">
        <v>189</v>
      </c>
      <c r="Z25" s="144" t="s">
        <v>189</v>
      </c>
      <c r="AA25" s="33">
        <f t="shared" si="2"/>
        <v>0</v>
      </c>
      <c r="AB25" s="151">
        <f t="shared" si="3"/>
        <v>9</v>
      </c>
      <c r="AC25" s="152"/>
      <c r="AD25" s="153">
        <f>AB25/11</f>
        <v>0.81818181818181823</v>
      </c>
      <c r="AE25" s="108">
        <v>1</v>
      </c>
      <c r="AF25" s="108"/>
      <c r="AG25" s="108"/>
      <c r="AH25" s="108"/>
      <c r="AI25" s="108"/>
    </row>
    <row r="26" spans="1:35" s="38" customFormat="1" ht="28.5">
      <c r="A26" s="154" t="s">
        <v>7</v>
      </c>
      <c r="B26" s="139" t="s">
        <v>147</v>
      </c>
      <c r="C26" s="140" t="s">
        <v>109</v>
      </c>
      <c r="D26" s="141" t="s">
        <v>149</v>
      </c>
      <c r="E26" s="142">
        <v>1</v>
      </c>
      <c r="F26" s="144">
        <v>1</v>
      </c>
      <c r="G26" s="143" t="s">
        <v>121</v>
      </c>
      <c r="H26" s="144">
        <v>1</v>
      </c>
      <c r="I26" s="144">
        <v>1</v>
      </c>
      <c r="J26" s="144">
        <v>1</v>
      </c>
      <c r="K26" s="144">
        <v>1</v>
      </c>
      <c r="L26" s="33">
        <f t="shared" si="0"/>
        <v>6</v>
      </c>
      <c r="M26" s="143" t="s">
        <v>121</v>
      </c>
      <c r="N26" s="144">
        <v>1</v>
      </c>
      <c r="O26" s="144">
        <v>1</v>
      </c>
      <c r="P26" s="144">
        <v>1</v>
      </c>
      <c r="Q26" s="144">
        <v>1</v>
      </c>
      <c r="R26" s="144">
        <v>1</v>
      </c>
      <c r="S26" s="143" t="s">
        <v>117</v>
      </c>
      <c r="T26" s="33">
        <f t="shared" si="1"/>
        <v>5</v>
      </c>
      <c r="U26" s="144">
        <v>1</v>
      </c>
      <c r="V26" s="155" t="s">
        <v>121</v>
      </c>
      <c r="W26" s="144">
        <v>1</v>
      </c>
      <c r="X26" s="144">
        <v>1</v>
      </c>
      <c r="Y26" s="144">
        <v>0</v>
      </c>
      <c r="Z26" s="144">
        <v>0</v>
      </c>
      <c r="AA26" s="33">
        <f t="shared" si="2"/>
        <v>3</v>
      </c>
      <c r="AB26" s="151">
        <f t="shared" si="3"/>
        <v>14</v>
      </c>
      <c r="AC26" s="152"/>
      <c r="AD26" s="153">
        <f>AB26/AA$62</f>
        <v>0.875</v>
      </c>
      <c r="AE26" s="108">
        <v>1</v>
      </c>
      <c r="AF26" s="108"/>
      <c r="AG26" s="108"/>
      <c r="AH26" s="108"/>
      <c r="AI26" s="108"/>
    </row>
    <row r="27" spans="1:35" s="38" customFormat="1" ht="28.5">
      <c r="A27" s="154" t="s">
        <v>8</v>
      </c>
      <c r="B27" s="139" t="s">
        <v>147</v>
      </c>
      <c r="C27" s="140" t="s">
        <v>110</v>
      </c>
      <c r="D27" s="141" t="s">
        <v>149</v>
      </c>
      <c r="E27" s="142">
        <v>1</v>
      </c>
      <c r="F27" s="144">
        <v>1</v>
      </c>
      <c r="G27" s="143" t="s">
        <v>121</v>
      </c>
      <c r="H27" s="144">
        <v>1</v>
      </c>
      <c r="I27" s="144">
        <v>1</v>
      </c>
      <c r="J27" s="144">
        <v>1</v>
      </c>
      <c r="K27" s="144">
        <v>1</v>
      </c>
      <c r="L27" s="33">
        <f t="shared" si="0"/>
        <v>6</v>
      </c>
      <c r="M27" s="143" t="s">
        <v>121</v>
      </c>
      <c r="N27" s="144">
        <v>1</v>
      </c>
      <c r="O27" s="144">
        <v>1</v>
      </c>
      <c r="P27" s="144">
        <v>1</v>
      </c>
      <c r="Q27" s="144">
        <v>1</v>
      </c>
      <c r="R27" s="144">
        <v>1</v>
      </c>
      <c r="S27" s="143" t="s">
        <v>117</v>
      </c>
      <c r="T27" s="33">
        <f t="shared" si="1"/>
        <v>5</v>
      </c>
      <c r="U27" s="144">
        <v>1</v>
      </c>
      <c r="V27" s="155" t="s">
        <v>121</v>
      </c>
      <c r="W27" s="144">
        <v>1</v>
      </c>
      <c r="X27" s="144">
        <v>1</v>
      </c>
      <c r="Y27" s="155" t="s">
        <v>198</v>
      </c>
      <c r="Z27" s="144">
        <v>0</v>
      </c>
      <c r="AA27" s="33">
        <f t="shared" si="2"/>
        <v>3</v>
      </c>
      <c r="AB27" s="151">
        <f t="shared" si="3"/>
        <v>14</v>
      </c>
      <c r="AC27" s="152"/>
      <c r="AD27" s="153">
        <f t="shared" ref="AD27:AD28" si="5">AB27/AA$61</f>
        <v>0.93333333333333335</v>
      </c>
      <c r="AE27" s="108">
        <v>1</v>
      </c>
      <c r="AF27" s="108"/>
      <c r="AG27" s="108"/>
      <c r="AH27" s="108"/>
      <c r="AI27" s="108"/>
    </row>
    <row r="28" spans="1:35" s="38" customFormat="1">
      <c r="A28" s="156" t="s">
        <v>15</v>
      </c>
      <c r="B28" s="139" t="s">
        <v>150</v>
      </c>
      <c r="C28" s="140" t="s">
        <v>110</v>
      </c>
      <c r="D28" s="141" t="s">
        <v>149</v>
      </c>
      <c r="E28" s="142">
        <v>1</v>
      </c>
      <c r="F28" s="144">
        <v>1</v>
      </c>
      <c r="G28" s="143" t="s">
        <v>121</v>
      </c>
      <c r="H28" s="144">
        <v>1</v>
      </c>
      <c r="I28" s="144">
        <v>1</v>
      </c>
      <c r="J28" s="144">
        <v>1</v>
      </c>
      <c r="K28" s="144">
        <v>1</v>
      </c>
      <c r="L28" s="33">
        <f t="shared" si="0"/>
        <v>6</v>
      </c>
      <c r="M28" s="143" t="s">
        <v>121</v>
      </c>
      <c r="N28" s="144">
        <v>1</v>
      </c>
      <c r="O28" s="144">
        <v>1</v>
      </c>
      <c r="P28" s="144">
        <v>1</v>
      </c>
      <c r="Q28" s="144">
        <v>1</v>
      </c>
      <c r="R28" s="144">
        <v>1</v>
      </c>
      <c r="S28" s="143" t="s">
        <v>117</v>
      </c>
      <c r="T28" s="33">
        <f t="shared" si="1"/>
        <v>5</v>
      </c>
      <c r="U28" s="157">
        <v>1</v>
      </c>
      <c r="V28" s="155" t="s">
        <v>121</v>
      </c>
      <c r="W28" s="157">
        <v>1</v>
      </c>
      <c r="X28" s="157">
        <v>1</v>
      </c>
      <c r="Y28" s="155" t="s">
        <v>198</v>
      </c>
      <c r="Z28" s="144">
        <v>1</v>
      </c>
      <c r="AA28" s="33">
        <f t="shared" si="2"/>
        <v>4</v>
      </c>
      <c r="AB28" s="151">
        <f t="shared" si="3"/>
        <v>15</v>
      </c>
      <c r="AC28" s="152"/>
      <c r="AD28" s="153">
        <f t="shared" si="5"/>
        <v>1</v>
      </c>
      <c r="AE28" s="108">
        <v>1</v>
      </c>
      <c r="AF28" s="108"/>
      <c r="AG28" s="108"/>
      <c r="AH28" s="108"/>
      <c r="AI28" s="108"/>
    </row>
    <row r="29" spans="1:35" s="37" customFormat="1" ht="17.25" thickBot="1">
      <c r="A29" s="158" t="s">
        <v>16</v>
      </c>
      <c r="B29" s="159" t="s">
        <v>150</v>
      </c>
      <c r="C29" s="160" t="s">
        <v>46</v>
      </c>
      <c r="D29" s="161" t="s">
        <v>149</v>
      </c>
      <c r="E29" s="162">
        <v>1</v>
      </c>
      <c r="F29" s="162">
        <v>1</v>
      </c>
      <c r="G29" s="163" t="s">
        <v>121</v>
      </c>
      <c r="H29" s="157">
        <v>1</v>
      </c>
      <c r="I29" s="157">
        <v>1</v>
      </c>
      <c r="J29" s="157">
        <v>1</v>
      </c>
      <c r="K29" s="157">
        <v>1</v>
      </c>
      <c r="L29" s="104">
        <f t="shared" si="0"/>
        <v>6</v>
      </c>
      <c r="M29" s="143" t="s">
        <v>121</v>
      </c>
      <c r="N29" s="157">
        <v>1</v>
      </c>
      <c r="O29" s="157">
        <v>1</v>
      </c>
      <c r="P29" s="157">
        <v>1</v>
      </c>
      <c r="Q29" s="157">
        <v>1</v>
      </c>
      <c r="R29" s="157">
        <v>1</v>
      </c>
      <c r="S29" s="143" t="s">
        <v>117</v>
      </c>
      <c r="T29" s="104">
        <f t="shared" si="1"/>
        <v>5</v>
      </c>
      <c r="U29" s="157">
        <v>1</v>
      </c>
      <c r="V29" s="157">
        <v>1</v>
      </c>
      <c r="W29" s="157">
        <v>1</v>
      </c>
      <c r="X29" s="157">
        <v>1</v>
      </c>
      <c r="Y29" s="157">
        <v>1</v>
      </c>
      <c r="Z29" s="143" t="s">
        <v>117</v>
      </c>
      <c r="AA29" s="104">
        <f t="shared" si="2"/>
        <v>5</v>
      </c>
      <c r="AB29" s="164">
        <f t="shared" si="3"/>
        <v>16</v>
      </c>
      <c r="AC29" s="165"/>
      <c r="AD29" s="153">
        <f>AB29/AA$62</f>
        <v>1</v>
      </c>
      <c r="AE29" s="108">
        <v>1</v>
      </c>
      <c r="AF29" s="108"/>
      <c r="AG29" s="108"/>
      <c r="AH29" s="108"/>
      <c r="AI29" s="108"/>
    </row>
    <row r="30" spans="1:35" s="37" customFormat="1" ht="17.25" thickTop="1">
      <c r="A30" s="224" t="s">
        <v>68</v>
      </c>
      <c r="B30" s="166" t="s">
        <v>151</v>
      </c>
      <c r="C30" s="167" t="s">
        <v>152</v>
      </c>
      <c r="D30" s="168" t="s">
        <v>145</v>
      </c>
      <c r="E30" s="169">
        <v>1</v>
      </c>
      <c r="F30" s="170">
        <v>1</v>
      </c>
      <c r="G30" s="171" t="s">
        <v>121</v>
      </c>
      <c r="H30" s="172">
        <v>1</v>
      </c>
      <c r="I30" s="172">
        <v>1</v>
      </c>
      <c r="J30" s="172">
        <v>1</v>
      </c>
      <c r="K30" s="172">
        <v>1</v>
      </c>
      <c r="L30" s="105">
        <f t="shared" si="0"/>
        <v>6</v>
      </c>
      <c r="M30" s="173" t="s">
        <v>121</v>
      </c>
      <c r="N30" s="172">
        <v>1</v>
      </c>
      <c r="O30" s="172">
        <v>1</v>
      </c>
      <c r="P30" s="172">
        <v>1</v>
      </c>
      <c r="Q30" s="172">
        <v>1</v>
      </c>
      <c r="R30" s="172">
        <v>1</v>
      </c>
      <c r="S30" s="171" t="s">
        <v>117</v>
      </c>
      <c r="T30" s="105">
        <f t="shared" si="1"/>
        <v>5</v>
      </c>
      <c r="U30" s="174" t="s">
        <v>192</v>
      </c>
      <c r="V30" s="174" t="s">
        <v>192</v>
      </c>
      <c r="W30" s="174" t="s">
        <v>192</v>
      </c>
      <c r="X30" s="174" t="s">
        <v>192</v>
      </c>
      <c r="Y30" s="174" t="s">
        <v>192</v>
      </c>
      <c r="Z30" s="174" t="s">
        <v>192</v>
      </c>
      <c r="AA30" s="105">
        <f t="shared" si="2"/>
        <v>0</v>
      </c>
      <c r="AB30" s="175">
        <f t="shared" si="3"/>
        <v>11</v>
      </c>
      <c r="AC30" s="176"/>
      <c r="AD30" s="177">
        <f>AB30/11</f>
        <v>1</v>
      </c>
      <c r="AE30" s="108">
        <v>1</v>
      </c>
      <c r="AF30" s="108"/>
      <c r="AG30" s="108"/>
      <c r="AH30" s="108"/>
      <c r="AI30" s="108"/>
    </row>
    <row r="31" spans="1:35" s="38" customFormat="1" ht="18.75" customHeight="1">
      <c r="A31" s="225"/>
      <c r="B31" s="178" t="s">
        <v>153</v>
      </c>
      <c r="C31" s="179" t="s">
        <v>140</v>
      </c>
      <c r="D31" s="180" t="s">
        <v>146</v>
      </c>
      <c r="E31" s="169">
        <v>1</v>
      </c>
      <c r="F31" s="181" t="s">
        <v>177</v>
      </c>
      <c r="G31" s="170">
        <v>1</v>
      </c>
      <c r="H31" s="170">
        <v>1</v>
      </c>
      <c r="I31" s="170">
        <v>1</v>
      </c>
      <c r="J31" s="170">
        <v>1</v>
      </c>
      <c r="K31" s="182" t="s">
        <v>117</v>
      </c>
      <c r="L31" s="33">
        <f t="shared" si="0"/>
        <v>5</v>
      </c>
      <c r="M31" s="170">
        <v>1</v>
      </c>
      <c r="N31" s="170">
        <v>1</v>
      </c>
      <c r="O31" s="170">
        <v>1</v>
      </c>
      <c r="P31" s="170">
        <v>1</v>
      </c>
      <c r="Q31" s="170">
        <v>1</v>
      </c>
      <c r="R31" s="170">
        <v>1</v>
      </c>
      <c r="S31" s="181" t="s">
        <v>191</v>
      </c>
      <c r="T31" s="33">
        <f t="shared" si="1"/>
        <v>6</v>
      </c>
      <c r="U31" s="170" t="s">
        <v>192</v>
      </c>
      <c r="V31" s="170" t="s">
        <v>192</v>
      </c>
      <c r="W31" s="170" t="s">
        <v>192</v>
      </c>
      <c r="X31" s="170" t="s">
        <v>192</v>
      </c>
      <c r="Y31" s="170" t="s">
        <v>192</v>
      </c>
      <c r="Z31" s="170" t="s">
        <v>192</v>
      </c>
      <c r="AA31" s="33">
        <f t="shared" si="2"/>
        <v>0</v>
      </c>
      <c r="AB31" s="183">
        <f t="shared" si="3"/>
        <v>11</v>
      </c>
      <c r="AC31" s="184"/>
      <c r="AD31" s="185">
        <f>AB31/11</f>
        <v>1</v>
      </c>
      <c r="AE31" s="108">
        <v>1</v>
      </c>
      <c r="AF31" s="108"/>
      <c r="AG31" s="108"/>
      <c r="AH31" s="108"/>
      <c r="AI31" s="108"/>
    </row>
    <row r="32" spans="1:35" s="38" customFormat="1" ht="18.75" customHeight="1">
      <c r="A32" s="225"/>
      <c r="B32" s="178" t="s">
        <v>154</v>
      </c>
      <c r="C32" s="179" t="s">
        <v>148</v>
      </c>
      <c r="D32" s="180" t="s">
        <v>155</v>
      </c>
      <c r="E32" s="169">
        <v>1</v>
      </c>
      <c r="F32" s="170">
        <v>1</v>
      </c>
      <c r="G32" s="181" t="s">
        <v>121</v>
      </c>
      <c r="H32" s="170">
        <v>1</v>
      </c>
      <c r="I32" s="170">
        <v>1</v>
      </c>
      <c r="J32" s="170">
        <v>1</v>
      </c>
      <c r="K32" s="169">
        <v>1</v>
      </c>
      <c r="L32" s="33">
        <f t="shared" si="0"/>
        <v>6</v>
      </c>
      <c r="M32" s="186" t="s">
        <v>121</v>
      </c>
      <c r="N32" s="170">
        <v>1</v>
      </c>
      <c r="O32" s="170">
        <v>1</v>
      </c>
      <c r="P32" s="170">
        <v>1</v>
      </c>
      <c r="Q32" s="170">
        <v>1</v>
      </c>
      <c r="R32" s="170">
        <v>1</v>
      </c>
      <c r="S32" s="181" t="s">
        <v>117</v>
      </c>
      <c r="T32" s="33">
        <f t="shared" si="1"/>
        <v>5</v>
      </c>
      <c r="U32" s="170" t="s">
        <v>192</v>
      </c>
      <c r="V32" s="170" t="s">
        <v>192</v>
      </c>
      <c r="W32" s="170" t="s">
        <v>192</v>
      </c>
      <c r="X32" s="170" t="s">
        <v>192</v>
      </c>
      <c r="Y32" s="170" t="s">
        <v>192</v>
      </c>
      <c r="Z32" s="170" t="s">
        <v>192</v>
      </c>
      <c r="AA32" s="33">
        <f t="shared" si="2"/>
        <v>0</v>
      </c>
      <c r="AB32" s="183">
        <f t="shared" si="3"/>
        <v>11</v>
      </c>
      <c r="AC32" s="184"/>
      <c r="AD32" s="185">
        <f>AB32/11</f>
        <v>1</v>
      </c>
      <c r="AE32" s="108">
        <v>1</v>
      </c>
      <c r="AF32" s="108"/>
      <c r="AG32" s="108"/>
      <c r="AH32" s="108"/>
      <c r="AI32" s="108"/>
    </row>
    <row r="33" spans="1:35" s="38" customFormat="1" ht="18.75" customHeight="1">
      <c r="A33" s="225"/>
      <c r="B33" s="187" t="s">
        <v>156</v>
      </c>
      <c r="C33" s="179" t="s">
        <v>109</v>
      </c>
      <c r="D33" s="180" t="s">
        <v>157</v>
      </c>
      <c r="E33" s="169">
        <v>1</v>
      </c>
      <c r="F33" s="170">
        <v>1</v>
      </c>
      <c r="G33" s="181" t="s">
        <v>121</v>
      </c>
      <c r="H33" s="170">
        <v>1</v>
      </c>
      <c r="I33" s="170">
        <v>1</v>
      </c>
      <c r="J33" s="170">
        <v>1</v>
      </c>
      <c r="K33" s="169">
        <v>1</v>
      </c>
      <c r="L33" s="33">
        <f t="shared" si="0"/>
        <v>6</v>
      </c>
      <c r="M33" s="186" t="s">
        <v>121</v>
      </c>
      <c r="N33" s="170">
        <v>1</v>
      </c>
      <c r="O33" s="170">
        <v>1</v>
      </c>
      <c r="P33" s="170">
        <v>1</v>
      </c>
      <c r="Q33" s="170">
        <v>1</v>
      </c>
      <c r="R33" s="170">
        <v>1</v>
      </c>
      <c r="S33" s="181" t="s">
        <v>117</v>
      </c>
      <c r="T33" s="33">
        <f t="shared" si="1"/>
        <v>5</v>
      </c>
      <c r="U33" s="169" t="s">
        <v>192</v>
      </c>
      <c r="V33" s="169" t="s">
        <v>192</v>
      </c>
      <c r="W33" s="169" t="s">
        <v>192</v>
      </c>
      <c r="X33" s="169" t="s">
        <v>192</v>
      </c>
      <c r="Y33" s="169" t="s">
        <v>192</v>
      </c>
      <c r="Z33" s="169" t="s">
        <v>192</v>
      </c>
      <c r="AA33" s="33">
        <f t="shared" si="2"/>
        <v>0</v>
      </c>
      <c r="AB33" s="183">
        <f t="shared" si="3"/>
        <v>11</v>
      </c>
      <c r="AC33" s="184"/>
      <c r="AD33" s="185">
        <f>AB33/11</f>
        <v>1</v>
      </c>
      <c r="AE33" s="108">
        <v>1</v>
      </c>
      <c r="AF33" s="108"/>
      <c r="AG33" s="108"/>
      <c r="AH33" s="108"/>
      <c r="AI33" s="108"/>
    </row>
    <row r="34" spans="1:35" s="38" customFormat="1">
      <c r="A34" s="226" t="s">
        <v>6</v>
      </c>
      <c r="B34" s="178" t="s">
        <v>182</v>
      </c>
      <c r="C34" s="179" t="s">
        <v>140</v>
      </c>
      <c r="D34" s="180" t="s">
        <v>135</v>
      </c>
      <c r="E34" s="169">
        <v>1</v>
      </c>
      <c r="F34" s="181" t="s">
        <v>177</v>
      </c>
      <c r="G34" s="170">
        <v>1</v>
      </c>
      <c r="H34" s="170">
        <v>1</v>
      </c>
      <c r="I34" s="170">
        <v>1</v>
      </c>
      <c r="J34" s="170">
        <v>1</v>
      </c>
      <c r="K34" s="181" t="s">
        <v>117</v>
      </c>
      <c r="L34" s="33">
        <f t="shared" si="0"/>
        <v>5</v>
      </c>
      <c r="M34" s="170">
        <v>1</v>
      </c>
      <c r="N34" s="170">
        <v>1</v>
      </c>
      <c r="O34" s="170">
        <v>1</v>
      </c>
      <c r="P34" s="170">
        <v>1</v>
      </c>
      <c r="Q34" s="170">
        <v>1</v>
      </c>
      <c r="R34" s="170">
        <v>1</v>
      </c>
      <c r="S34" s="170">
        <v>1</v>
      </c>
      <c r="T34" s="33">
        <f t="shared" si="1"/>
        <v>7</v>
      </c>
      <c r="U34" s="170">
        <v>1</v>
      </c>
      <c r="V34" s="170">
        <v>1</v>
      </c>
      <c r="W34" s="170">
        <v>1</v>
      </c>
      <c r="X34" s="170">
        <v>1</v>
      </c>
      <c r="Y34" s="170">
        <v>1</v>
      </c>
      <c r="Z34" s="188" t="s">
        <v>117</v>
      </c>
      <c r="AA34" s="33">
        <f t="shared" si="2"/>
        <v>5</v>
      </c>
      <c r="AB34" s="183">
        <f t="shared" si="3"/>
        <v>17</v>
      </c>
      <c r="AC34" s="184"/>
      <c r="AD34" s="185">
        <f>AB34/AA$65</f>
        <v>1</v>
      </c>
      <c r="AE34" s="108">
        <v>1</v>
      </c>
      <c r="AF34" s="108"/>
      <c r="AG34" s="108"/>
      <c r="AH34" s="108"/>
      <c r="AI34" s="108"/>
    </row>
    <row r="35" spans="1:35" s="38" customFormat="1">
      <c r="A35" s="226"/>
      <c r="B35" s="178" t="s">
        <v>158</v>
      </c>
      <c r="C35" s="179" t="s">
        <v>152</v>
      </c>
      <c r="D35" s="180" t="s">
        <v>157</v>
      </c>
      <c r="E35" s="169">
        <v>1</v>
      </c>
      <c r="F35" s="170">
        <v>1</v>
      </c>
      <c r="G35" s="181" t="s">
        <v>121</v>
      </c>
      <c r="H35" s="170">
        <v>1</v>
      </c>
      <c r="I35" s="170">
        <v>1</v>
      </c>
      <c r="J35" s="170">
        <v>1</v>
      </c>
      <c r="K35" s="169">
        <v>1</v>
      </c>
      <c r="L35" s="33">
        <f t="shared" si="0"/>
        <v>6</v>
      </c>
      <c r="M35" s="186" t="s">
        <v>121</v>
      </c>
      <c r="N35" s="170">
        <v>1</v>
      </c>
      <c r="O35" s="170">
        <v>1</v>
      </c>
      <c r="P35" s="170">
        <v>1</v>
      </c>
      <c r="Q35" s="170">
        <v>1</v>
      </c>
      <c r="R35" s="170">
        <v>1</v>
      </c>
      <c r="S35" s="181" t="s">
        <v>117</v>
      </c>
      <c r="T35" s="33">
        <f t="shared" si="1"/>
        <v>5</v>
      </c>
      <c r="U35" s="170">
        <v>1</v>
      </c>
      <c r="V35" s="188" t="s">
        <v>121</v>
      </c>
      <c r="W35" s="170">
        <v>1</v>
      </c>
      <c r="X35" s="170">
        <v>1</v>
      </c>
      <c r="Y35" s="170">
        <v>1</v>
      </c>
      <c r="Z35" s="170">
        <v>1</v>
      </c>
      <c r="AA35" s="33">
        <f t="shared" si="2"/>
        <v>5</v>
      </c>
      <c r="AB35" s="183">
        <f t="shared" si="3"/>
        <v>16</v>
      </c>
      <c r="AC35" s="184"/>
      <c r="AD35" s="185">
        <f>AB35/AA$62</f>
        <v>1</v>
      </c>
      <c r="AE35" s="108">
        <v>1</v>
      </c>
      <c r="AF35" s="108"/>
      <c r="AG35" s="108"/>
      <c r="AH35" s="108"/>
      <c r="AI35" s="108"/>
    </row>
    <row r="36" spans="1:35" s="38" customFormat="1">
      <c r="A36" s="226"/>
      <c r="B36" s="178" t="s">
        <v>159</v>
      </c>
      <c r="C36" s="179" t="s">
        <v>152</v>
      </c>
      <c r="D36" s="180" t="s">
        <v>145</v>
      </c>
      <c r="E36" s="169">
        <v>1</v>
      </c>
      <c r="F36" s="170">
        <v>1</v>
      </c>
      <c r="G36" s="181" t="s">
        <v>121</v>
      </c>
      <c r="H36" s="170">
        <v>1</v>
      </c>
      <c r="I36" s="170">
        <v>1</v>
      </c>
      <c r="J36" s="170">
        <v>1</v>
      </c>
      <c r="K36" s="169">
        <v>1</v>
      </c>
      <c r="L36" s="33">
        <f t="shared" si="0"/>
        <v>6</v>
      </c>
      <c r="M36" s="186" t="s">
        <v>121</v>
      </c>
      <c r="N36" s="170">
        <v>1</v>
      </c>
      <c r="O36" s="170">
        <v>1</v>
      </c>
      <c r="P36" s="170">
        <v>1</v>
      </c>
      <c r="Q36" s="170">
        <v>1</v>
      </c>
      <c r="R36" s="170">
        <v>1</v>
      </c>
      <c r="S36" s="181" t="s">
        <v>117</v>
      </c>
      <c r="T36" s="33">
        <f t="shared" si="1"/>
        <v>5</v>
      </c>
      <c r="U36" s="170">
        <v>1</v>
      </c>
      <c r="V36" s="188" t="s">
        <v>121</v>
      </c>
      <c r="W36" s="170">
        <v>1</v>
      </c>
      <c r="X36" s="170">
        <v>1</v>
      </c>
      <c r="Y36" s="170">
        <v>1</v>
      </c>
      <c r="Z36" s="170">
        <v>1</v>
      </c>
      <c r="AA36" s="33">
        <f t="shared" si="2"/>
        <v>5</v>
      </c>
      <c r="AB36" s="183">
        <f t="shared" si="3"/>
        <v>16</v>
      </c>
      <c r="AC36" s="184"/>
      <c r="AD36" s="185">
        <f>AB36/AA$62</f>
        <v>1</v>
      </c>
      <c r="AE36" s="108">
        <v>1</v>
      </c>
      <c r="AF36" s="108"/>
      <c r="AG36" s="108"/>
      <c r="AH36" s="108"/>
      <c r="AI36" s="108"/>
    </row>
    <row r="37" spans="1:35" s="38" customFormat="1" ht="15" customHeight="1" thickBot="1">
      <c r="A37" s="226"/>
      <c r="B37" s="189" t="s">
        <v>160</v>
      </c>
      <c r="C37" s="190" t="s">
        <v>136</v>
      </c>
      <c r="D37" s="191" t="s">
        <v>161</v>
      </c>
      <c r="E37" s="169">
        <v>1</v>
      </c>
      <c r="F37" s="169">
        <v>1</v>
      </c>
      <c r="G37" s="169">
        <v>1</v>
      </c>
      <c r="H37" s="169">
        <v>1</v>
      </c>
      <c r="I37" s="169">
        <v>1</v>
      </c>
      <c r="J37" s="169">
        <v>1</v>
      </c>
      <c r="K37" s="181" t="s">
        <v>117</v>
      </c>
      <c r="L37" s="104">
        <f t="shared" si="0"/>
        <v>6</v>
      </c>
      <c r="M37" s="192">
        <v>1</v>
      </c>
      <c r="N37" s="192">
        <v>1</v>
      </c>
      <c r="O37" s="192">
        <v>1</v>
      </c>
      <c r="P37" s="192">
        <v>1</v>
      </c>
      <c r="Q37" s="192">
        <v>1</v>
      </c>
      <c r="R37" s="192">
        <v>1</v>
      </c>
      <c r="S37" s="192">
        <v>1</v>
      </c>
      <c r="T37" s="104">
        <f t="shared" si="1"/>
        <v>7</v>
      </c>
      <c r="U37" s="192">
        <v>1</v>
      </c>
      <c r="V37" s="192">
        <v>1</v>
      </c>
      <c r="W37" s="192">
        <v>1</v>
      </c>
      <c r="X37" s="192">
        <v>1</v>
      </c>
      <c r="Y37" s="192">
        <v>1</v>
      </c>
      <c r="Z37" s="193" t="s">
        <v>117</v>
      </c>
      <c r="AA37" s="104">
        <f t="shared" si="2"/>
        <v>5</v>
      </c>
      <c r="AB37" s="194">
        <f t="shared" si="3"/>
        <v>18</v>
      </c>
      <c r="AC37" s="195"/>
      <c r="AD37" s="196">
        <f t="shared" ref="AD37" si="6">AB37/AA$64</f>
        <v>1</v>
      </c>
      <c r="AE37" s="108">
        <v>1</v>
      </c>
      <c r="AF37" s="108"/>
      <c r="AG37" s="108"/>
      <c r="AH37" s="108"/>
      <c r="AI37" s="108"/>
    </row>
    <row r="38" spans="1:35" s="38" customFormat="1" ht="15" customHeight="1" thickTop="1">
      <c r="A38" s="230" t="s">
        <v>163</v>
      </c>
      <c r="B38" s="197" t="s">
        <v>166</v>
      </c>
      <c r="C38" s="198" t="s">
        <v>136</v>
      </c>
      <c r="D38" s="199" t="s">
        <v>138</v>
      </c>
      <c r="E38" s="200">
        <v>1</v>
      </c>
      <c r="F38" s="200">
        <v>1</v>
      </c>
      <c r="G38" s="200">
        <v>1</v>
      </c>
      <c r="H38" s="200">
        <v>1</v>
      </c>
      <c r="I38" s="200">
        <v>1</v>
      </c>
      <c r="J38" s="200">
        <v>1</v>
      </c>
      <c r="K38" s="201" t="s">
        <v>117</v>
      </c>
      <c r="L38" s="105">
        <f t="shared" si="0"/>
        <v>6</v>
      </c>
      <c r="M38" s="200">
        <v>1</v>
      </c>
      <c r="N38" s="200">
        <v>1</v>
      </c>
      <c r="O38" s="200">
        <v>1</v>
      </c>
      <c r="P38" s="200">
        <v>1</v>
      </c>
      <c r="Q38" s="200">
        <v>1</v>
      </c>
      <c r="R38" s="200">
        <v>1</v>
      </c>
      <c r="S38" s="201" t="s">
        <v>191</v>
      </c>
      <c r="T38" s="105">
        <f t="shared" si="1"/>
        <v>6</v>
      </c>
      <c r="U38" s="200" t="s">
        <v>191</v>
      </c>
      <c r="V38" s="200" t="s">
        <v>191</v>
      </c>
      <c r="W38" s="200" t="s">
        <v>191</v>
      </c>
      <c r="X38" s="200" t="s">
        <v>191</v>
      </c>
      <c r="Y38" s="200" t="s">
        <v>191</v>
      </c>
      <c r="Z38" s="200" t="s">
        <v>191</v>
      </c>
      <c r="AA38" s="105">
        <f t="shared" si="2"/>
        <v>0</v>
      </c>
      <c r="AB38" s="202">
        <f t="shared" si="3"/>
        <v>12</v>
      </c>
      <c r="AC38" s="203"/>
      <c r="AD38" s="204">
        <f>AB38/12</f>
        <v>1</v>
      </c>
      <c r="AE38" s="108">
        <v>1</v>
      </c>
      <c r="AF38" s="108"/>
      <c r="AG38" s="108"/>
      <c r="AH38" s="108"/>
      <c r="AI38" s="108"/>
    </row>
    <row r="39" spans="1:35" s="38" customFormat="1" ht="15" customHeight="1">
      <c r="A39" s="231"/>
      <c r="B39" s="205" t="s">
        <v>164</v>
      </c>
      <c r="C39" s="206" t="s">
        <v>110</v>
      </c>
      <c r="D39" s="207" t="s">
        <v>139</v>
      </c>
      <c r="E39" s="208">
        <v>1</v>
      </c>
      <c r="F39" s="208">
        <v>1</v>
      </c>
      <c r="G39" s="209" t="s">
        <v>121</v>
      </c>
      <c r="H39" s="208">
        <v>1</v>
      </c>
      <c r="I39" s="208">
        <v>1</v>
      </c>
      <c r="J39" s="208">
        <v>1</v>
      </c>
      <c r="K39" s="208">
        <v>1</v>
      </c>
      <c r="L39" s="33">
        <f t="shared" si="0"/>
        <v>6</v>
      </c>
      <c r="M39" s="208">
        <v>1</v>
      </c>
      <c r="N39" s="208">
        <v>1</v>
      </c>
      <c r="O39" s="208">
        <v>1</v>
      </c>
      <c r="P39" s="208">
        <v>1</v>
      </c>
      <c r="Q39" s="208">
        <v>1</v>
      </c>
      <c r="R39" s="208">
        <v>1</v>
      </c>
      <c r="S39" s="209" t="s">
        <v>117</v>
      </c>
      <c r="T39" s="33">
        <f t="shared" si="1"/>
        <v>6</v>
      </c>
      <c r="U39" s="208" t="s">
        <v>191</v>
      </c>
      <c r="V39" s="208" t="s">
        <v>191</v>
      </c>
      <c r="W39" s="208" t="s">
        <v>191</v>
      </c>
      <c r="X39" s="208" t="s">
        <v>191</v>
      </c>
      <c r="Y39" s="208" t="s">
        <v>191</v>
      </c>
      <c r="Z39" s="208" t="s">
        <v>191</v>
      </c>
      <c r="AA39" s="33">
        <f t="shared" si="2"/>
        <v>0</v>
      </c>
      <c r="AB39" s="211">
        <f t="shared" si="3"/>
        <v>12</v>
      </c>
      <c r="AC39" s="212"/>
      <c r="AD39" s="213">
        <f>AB39/12</f>
        <v>1</v>
      </c>
      <c r="AE39" s="108">
        <v>1</v>
      </c>
      <c r="AF39" s="108"/>
      <c r="AG39" s="108"/>
      <c r="AH39" s="108"/>
      <c r="AI39" s="108"/>
    </row>
    <row r="40" spans="1:35" s="38" customFormat="1" ht="15" customHeight="1">
      <c r="A40" s="231"/>
      <c r="B40" s="205" t="s">
        <v>167</v>
      </c>
      <c r="C40" s="206" t="s">
        <v>140</v>
      </c>
      <c r="D40" s="207" t="s">
        <v>138</v>
      </c>
      <c r="E40" s="208">
        <v>1</v>
      </c>
      <c r="F40" s="209" t="s">
        <v>177</v>
      </c>
      <c r="G40" s="208">
        <v>1</v>
      </c>
      <c r="H40" s="208">
        <v>1</v>
      </c>
      <c r="I40" s="208">
        <v>1</v>
      </c>
      <c r="J40" s="208">
        <v>1</v>
      </c>
      <c r="K40" s="209" t="s">
        <v>117</v>
      </c>
      <c r="L40" s="33">
        <f t="shared" si="0"/>
        <v>5</v>
      </c>
      <c r="M40" s="208">
        <v>1</v>
      </c>
      <c r="N40" s="208">
        <v>1</v>
      </c>
      <c r="O40" s="208">
        <v>1</v>
      </c>
      <c r="P40" s="208">
        <v>1</v>
      </c>
      <c r="Q40" s="208">
        <v>1</v>
      </c>
      <c r="R40" s="208">
        <v>1</v>
      </c>
      <c r="S40" s="208">
        <v>1</v>
      </c>
      <c r="T40" s="33">
        <f t="shared" si="1"/>
        <v>7</v>
      </c>
      <c r="U40" s="208" t="s">
        <v>191</v>
      </c>
      <c r="V40" s="208" t="s">
        <v>191</v>
      </c>
      <c r="W40" s="208" t="s">
        <v>191</v>
      </c>
      <c r="X40" s="208" t="s">
        <v>191</v>
      </c>
      <c r="Y40" s="208" t="s">
        <v>191</v>
      </c>
      <c r="Z40" s="208" t="s">
        <v>191</v>
      </c>
      <c r="AA40" s="33">
        <f t="shared" si="2"/>
        <v>0</v>
      </c>
      <c r="AB40" s="211">
        <f t="shared" si="3"/>
        <v>12</v>
      </c>
      <c r="AC40" s="212"/>
      <c r="AD40" s="213">
        <f>AB40/12</f>
        <v>1</v>
      </c>
      <c r="AE40" s="108">
        <v>1</v>
      </c>
      <c r="AF40" s="108"/>
      <c r="AG40" s="108"/>
      <c r="AH40" s="108"/>
      <c r="AI40" s="108"/>
    </row>
    <row r="41" spans="1:35" s="38" customFormat="1" ht="15" customHeight="1">
      <c r="A41" s="232"/>
      <c r="B41" s="214" t="s">
        <v>160</v>
      </c>
      <c r="C41" s="206" t="s">
        <v>136</v>
      </c>
      <c r="D41" s="207" t="s">
        <v>138</v>
      </c>
      <c r="E41" s="208">
        <v>1</v>
      </c>
      <c r="F41" s="208">
        <v>1</v>
      </c>
      <c r="G41" s="208">
        <v>1</v>
      </c>
      <c r="H41" s="208">
        <v>1</v>
      </c>
      <c r="I41" s="208">
        <v>1</v>
      </c>
      <c r="J41" s="208">
        <v>1</v>
      </c>
      <c r="K41" s="209" t="s">
        <v>117</v>
      </c>
      <c r="L41" s="33">
        <f t="shared" si="0"/>
        <v>6</v>
      </c>
      <c r="M41" s="208">
        <v>1</v>
      </c>
      <c r="N41" s="208">
        <v>1</v>
      </c>
      <c r="O41" s="208">
        <v>1</v>
      </c>
      <c r="P41" s="208">
        <v>1</v>
      </c>
      <c r="Q41" s="208">
        <v>1</v>
      </c>
      <c r="R41" s="208">
        <v>1</v>
      </c>
      <c r="S41" s="215" t="s">
        <v>191</v>
      </c>
      <c r="T41" s="33">
        <f t="shared" si="1"/>
        <v>6</v>
      </c>
      <c r="U41" s="208" t="s">
        <v>191</v>
      </c>
      <c r="V41" s="208" t="s">
        <v>191</v>
      </c>
      <c r="W41" s="208" t="s">
        <v>191</v>
      </c>
      <c r="X41" s="208" t="s">
        <v>191</v>
      </c>
      <c r="Y41" s="208" t="s">
        <v>191</v>
      </c>
      <c r="Z41" s="208" t="s">
        <v>191</v>
      </c>
      <c r="AA41" s="33">
        <f t="shared" si="2"/>
        <v>0</v>
      </c>
      <c r="AB41" s="211">
        <f t="shared" si="3"/>
        <v>12</v>
      </c>
      <c r="AC41" s="212"/>
      <c r="AD41" s="213">
        <f>AB41/12</f>
        <v>1</v>
      </c>
      <c r="AE41" s="108">
        <v>1</v>
      </c>
      <c r="AF41" s="108"/>
      <c r="AG41" s="108"/>
      <c r="AH41" s="108"/>
      <c r="AI41" s="108"/>
    </row>
    <row r="42" spans="1:35" s="38" customFormat="1" ht="18.75" customHeight="1">
      <c r="A42" s="233" t="s">
        <v>70</v>
      </c>
      <c r="B42" s="205" t="s">
        <v>180</v>
      </c>
      <c r="C42" s="206" t="s">
        <v>109</v>
      </c>
      <c r="D42" s="207" t="s">
        <v>138</v>
      </c>
      <c r="E42" s="208">
        <v>1</v>
      </c>
      <c r="F42" s="208">
        <v>1</v>
      </c>
      <c r="G42" s="215" t="s">
        <v>121</v>
      </c>
      <c r="H42" s="208">
        <v>1</v>
      </c>
      <c r="I42" s="208">
        <v>1</v>
      </c>
      <c r="J42" s="208">
        <v>1</v>
      </c>
      <c r="K42" s="210">
        <v>1</v>
      </c>
      <c r="L42" s="33">
        <f t="shared" si="0"/>
        <v>6</v>
      </c>
      <c r="M42" s="216" t="s">
        <v>121</v>
      </c>
      <c r="N42" s="210">
        <v>1</v>
      </c>
      <c r="O42" s="210">
        <v>1</v>
      </c>
      <c r="P42" s="210">
        <v>1</v>
      </c>
      <c r="Q42" s="210">
        <v>1</v>
      </c>
      <c r="R42" s="210">
        <v>1</v>
      </c>
      <c r="S42" s="216" t="s">
        <v>117</v>
      </c>
      <c r="T42" s="33">
        <f t="shared" si="1"/>
        <v>5</v>
      </c>
      <c r="U42" s="208">
        <v>1</v>
      </c>
      <c r="V42" s="217" t="s">
        <v>121</v>
      </c>
      <c r="W42" s="208">
        <v>1</v>
      </c>
      <c r="X42" s="208">
        <v>1</v>
      </c>
      <c r="Y42" s="208">
        <v>1</v>
      </c>
      <c r="Z42" s="208">
        <v>1</v>
      </c>
      <c r="AA42" s="33">
        <f t="shared" si="2"/>
        <v>5</v>
      </c>
      <c r="AB42" s="211">
        <f t="shared" si="3"/>
        <v>16</v>
      </c>
      <c r="AC42" s="212"/>
      <c r="AD42" s="213">
        <f>AB42/AA$62</f>
        <v>1</v>
      </c>
      <c r="AE42" s="108">
        <v>1</v>
      </c>
      <c r="AF42" s="108"/>
      <c r="AG42" s="108"/>
      <c r="AH42" s="108"/>
      <c r="AI42" s="108"/>
    </row>
    <row r="43" spans="1:35" s="38" customFormat="1" ht="18.75" customHeight="1">
      <c r="A43" s="233"/>
      <c r="B43" s="205" t="s">
        <v>168</v>
      </c>
      <c r="C43" s="206" t="s">
        <v>113</v>
      </c>
      <c r="D43" s="207" t="s">
        <v>138</v>
      </c>
      <c r="E43" s="208">
        <v>1</v>
      </c>
      <c r="F43" s="210">
        <v>1</v>
      </c>
      <c r="G43" s="210">
        <v>1</v>
      </c>
      <c r="H43" s="210">
        <v>1</v>
      </c>
      <c r="I43" s="210">
        <v>1</v>
      </c>
      <c r="J43" s="210">
        <v>1</v>
      </c>
      <c r="K43" s="209" t="s">
        <v>117</v>
      </c>
      <c r="L43" s="33">
        <f t="shared" si="0"/>
        <v>6</v>
      </c>
      <c r="M43" s="208">
        <v>1</v>
      </c>
      <c r="N43" s="208">
        <v>1</v>
      </c>
      <c r="O43" s="208">
        <v>1</v>
      </c>
      <c r="P43" s="208">
        <v>1</v>
      </c>
      <c r="Q43" s="208">
        <v>1</v>
      </c>
      <c r="R43" s="208">
        <v>1</v>
      </c>
      <c r="S43" s="209" t="s">
        <v>117</v>
      </c>
      <c r="T43" s="33">
        <f t="shared" si="1"/>
        <v>6</v>
      </c>
      <c r="U43" s="208">
        <v>1</v>
      </c>
      <c r="V43" s="208">
        <v>1</v>
      </c>
      <c r="W43" s="208">
        <v>1</v>
      </c>
      <c r="X43" s="208">
        <v>1</v>
      </c>
      <c r="Y43" s="208">
        <v>1</v>
      </c>
      <c r="Z43" s="217" t="s">
        <v>117</v>
      </c>
      <c r="AA43" s="33">
        <f t="shared" si="2"/>
        <v>5</v>
      </c>
      <c r="AB43" s="211">
        <f t="shared" si="3"/>
        <v>17</v>
      </c>
      <c r="AC43" s="212"/>
      <c r="AD43" s="213">
        <f>AB43/AA$63</f>
        <v>1</v>
      </c>
      <c r="AE43" s="108">
        <v>1</v>
      </c>
      <c r="AF43" s="108"/>
      <c r="AG43" s="108"/>
      <c r="AH43" s="108"/>
      <c r="AI43" s="108"/>
    </row>
    <row r="44" spans="1:35" s="38" customFormat="1" ht="18.75" customHeight="1">
      <c r="A44" s="233"/>
      <c r="B44" s="205" t="s">
        <v>181</v>
      </c>
      <c r="C44" s="206" t="s">
        <v>48</v>
      </c>
      <c r="D44" s="207" t="s">
        <v>138</v>
      </c>
      <c r="E44" s="208">
        <v>1</v>
      </c>
      <c r="F44" s="210">
        <v>1</v>
      </c>
      <c r="G44" s="210">
        <v>1</v>
      </c>
      <c r="H44" s="210">
        <v>1</v>
      </c>
      <c r="I44" s="210">
        <v>1</v>
      </c>
      <c r="J44" s="210">
        <v>1</v>
      </c>
      <c r="K44" s="209" t="s">
        <v>117</v>
      </c>
      <c r="L44" s="33">
        <f t="shared" si="0"/>
        <v>6</v>
      </c>
      <c r="M44" s="210">
        <v>1</v>
      </c>
      <c r="N44" s="210">
        <v>1</v>
      </c>
      <c r="O44" s="210">
        <v>1</v>
      </c>
      <c r="P44" s="210">
        <v>1</v>
      </c>
      <c r="Q44" s="210">
        <v>1</v>
      </c>
      <c r="R44" s="210">
        <v>1</v>
      </c>
      <c r="S44" s="210">
        <v>1</v>
      </c>
      <c r="T44" s="33">
        <f t="shared" si="1"/>
        <v>7</v>
      </c>
      <c r="U44" s="208">
        <v>1</v>
      </c>
      <c r="V44" s="208">
        <v>1</v>
      </c>
      <c r="W44" s="208">
        <v>1</v>
      </c>
      <c r="X44" s="208">
        <v>1</v>
      </c>
      <c r="Y44" s="208">
        <v>1</v>
      </c>
      <c r="Z44" s="217" t="s">
        <v>117</v>
      </c>
      <c r="AA44" s="33">
        <f t="shared" si="2"/>
        <v>5</v>
      </c>
      <c r="AB44" s="211">
        <f t="shared" si="3"/>
        <v>18</v>
      </c>
      <c r="AC44" s="212"/>
      <c r="AD44" s="213">
        <f>AB44/AA$64</f>
        <v>1</v>
      </c>
      <c r="AE44" s="108">
        <v>1</v>
      </c>
      <c r="AF44" s="108"/>
      <c r="AG44" s="108"/>
      <c r="AH44" s="108"/>
      <c r="AI44" s="108"/>
    </row>
    <row r="45" spans="1:35" s="38" customFormat="1" ht="18.75" customHeight="1">
      <c r="A45" s="228" t="s">
        <v>71</v>
      </c>
      <c r="B45" s="214" t="s">
        <v>183</v>
      </c>
      <c r="C45" s="206" t="s">
        <v>47</v>
      </c>
      <c r="D45" s="207" t="s">
        <v>138</v>
      </c>
      <c r="E45" s="208">
        <v>1</v>
      </c>
      <c r="F45" s="208">
        <v>1</v>
      </c>
      <c r="G45" s="208">
        <v>1</v>
      </c>
      <c r="H45" s="208">
        <v>1</v>
      </c>
      <c r="I45" s="208">
        <v>1</v>
      </c>
      <c r="J45" s="208">
        <v>1</v>
      </c>
      <c r="K45" s="209" t="s">
        <v>117</v>
      </c>
      <c r="L45" s="33">
        <f t="shared" si="0"/>
        <v>6</v>
      </c>
      <c r="M45" s="210">
        <v>1</v>
      </c>
      <c r="N45" s="210">
        <v>1</v>
      </c>
      <c r="O45" s="210">
        <v>1</v>
      </c>
      <c r="P45" s="210">
        <v>1</v>
      </c>
      <c r="Q45" s="210">
        <v>1</v>
      </c>
      <c r="R45" s="210">
        <v>1</v>
      </c>
      <c r="S45" s="216" t="s">
        <v>117</v>
      </c>
      <c r="T45" s="33">
        <f t="shared" si="1"/>
        <v>6</v>
      </c>
      <c r="U45" s="210">
        <v>1</v>
      </c>
      <c r="V45" s="210">
        <v>1</v>
      </c>
      <c r="W45" s="210">
        <v>1</v>
      </c>
      <c r="X45" s="210">
        <v>1</v>
      </c>
      <c r="Y45" s="210">
        <v>1</v>
      </c>
      <c r="Z45" s="218" t="s">
        <v>117</v>
      </c>
      <c r="AA45" s="33">
        <f t="shared" si="2"/>
        <v>5</v>
      </c>
      <c r="AB45" s="211">
        <f t="shared" si="3"/>
        <v>17</v>
      </c>
      <c r="AC45" s="219"/>
      <c r="AD45" s="213">
        <f>AB45/AA$65</f>
        <v>1</v>
      </c>
      <c r="AE45" s="108">
        <v>1</v>
      </c>
      <c r="AF45" s="108"/>
      <c r="AG45" s="108"/>
      <c r="AH45" s="108"/>
      <c r="AI45" s="108"/>
    </row>
    <row r="46" spans="1:35" s="38" customFormat="1" ht="18.75" customHeight="1">
      <c r="A46" s="229"/>
      <c r="B46" s="220" t="s">
        <v>169</v>
      </c>
      <c r="C46" s="206" t="s">
        <v>148</v>
      </c>
      <c r="D46" s="207" t="s">
        <v>135</v>
      </c>
      <c r="E46" s="208">
        <v>1</v>
      </c>
      <c r="F46" s="208">
        <v>1</v>
      </c>
      <c r="G46" s="215" t="s">
        <v>121</v>
      </c>
      <c r="H46" s="208">
        <v>1</v>
      </c>
      <c r="I46" s="208">
        <v>1</v>
      </c>
      <c r="J46" s="208">
        <v>1</v>
      </c>
      <c r="K46" s="210">
        <v>1</v>
      </c>
      <c r="L46" s="33">
        <f t="shared" si="0"/>
        <v>6</v>
      </c>
      <c r="M46" s="216" t="s">
        <v>121</v>
      </c>
      <c r="N46" s="210">
        <v>1</v>
      </c>
      <c r="O46" s="210">
        <v>1</v>
      </c>
      <c r="P46" s="210">
        <v>1</v>
      </c>
      <c r="Q46" s="210">
        <v>1</v>
      </c>
      <c r="R46" s="210">
        <v>1</v>
      </c>
      <c r="S46" s="216" t="s">
        <v>117</v>
      </c>
      <c r="T46" s="33">
        <f t="shared" si="1"/>
        <v>5</v>
      </c>
      <c r="U46" s="210">
        <v>1</v>
      </c>
      <c r="V46" s="218" t="s">
        <v>121</v>
      </c>
      <c r="W46" s="210">
        <v>1</v>
      </c>
      <c r="X46" s="210">
        <v>1</v>
      </c>
      <c r="Y46" s="218" t="s">
        <v>198</v>
      </c>
      <c r="Z46" s="210">
        <v>1</v>
      </c>
      <c r="AA46" s="33">
        <f t="shared" si="2"/>
        <v>4</v>
      </c>
      <c r="AB46" s="211">
        <f t="shared" si="3"/>
        <v>15</v>
      </c>
      <c r="AC46" s="219"/>
      <c r="AD46" s="213">
        <f>AB46/AA$61</f>
        <v>1</v>
      </c>
      <c r="AE46" s="108">
        <v>1</v>
      </c>
      <c r="AF46" s="108"/>
      <c r="AG46" s="108"/>
      <c r="AH46" s="108"/>
      <c r="AI46" s="108"/>
    </row>
    <row r="47" spans="1:35" s="38" customFormat="1" ht="18.75" customHeight="1">
      <c r="A47" s="229"/>
      <c r="B47" s="220" t="s">
        <v>170</v>
      </c>
      <c r="C47" s="206" t="s">
        <v>137</v>
      </c>
      <c r="D47" s="207" t="s">
        <v>145</v>
      </c>
      <c r="E47" s="208">
        <v>1</v>
      </c>
      <c r="F47" s="208">
        <v>1</v>
      </c>
      <c r="G47" s="208">
        <v>1</v>
      </c>
      <c r="H47" s="208">
        <v>1</v>
      </c>
      <c r="I47" s="208">
        <v>1</v>
      </c>
      <c r="J47" s="208">
        <v>1</v>
      </c>
      <c r="K47" s="209" t="s">
        <v>117</v>
      </c>
      <c r="L47" s="33">
        <f t="shared" si="0"/>
        <v>6</v>
      </c>
      <c r="M47" s="210">
        <v>1</v>
      </c>
      <c r="N47" s="210">
        <v>1</v>
      </c>
      <c r="O47" s="210">
        <v>1</v>
      </c>
      <c r="P47" s="210">
        <v>1</v>
      </c>
      <c r="Q47" s="210">
        <v>1</v>
      </c>
      <c r="R47" s="210">
        <v>1</v>
      </c>
      <c r="S47" s="216" t="s">
        <v>117</v>
      </c>
      <c r="T47" s="33">
        <f t="shared" si="1"/>
        <v>6</v>
      </c>
      <c r="U47" s="210">
        <v>1</v>
      </c>
      <c r="V47" s="210">
        <v>1</v>
      </c>
      <c r="W47" s="210">
        <v>1</v>
      </c>
      <c r="X47" s="210">
        <v>1</v>
      </c>
      <c r="Y47" s="210">
        <v>1</v>
      </c>
      <c r="Z47" s="218" t="s">
        <v>117</v>
      </c>
      <c r="AA47" s="33">
        <f t="shared" si="2"/>
        <v>5</v>
      </c>
      <c r="AB47" s="211">
        <f t="shared" si="3"/>
        <v>17</v>
      </c>
      <c r="AC47" s="219"/>
      <c r="AD47" s="213">
        <f>AB47/AA$63</f>
        <v>1</v>
      </c>
      <c r="AE47" s="108">
        <v>1</v>
      </c>
      <c r="AF47" s="108"/>
      <c r="AG47" s="108"/>
      <c r="AH47" s="108"/>
      <c r="AI47" s="108"/>
    </row>
    <row r="48" spans="1:35" s="38" customFormat="1" ht="18.75" customHeight="1">
      <c r="A48" s="228" t="s">
        <v>162</v>
      </c>
      <c r="B48" s="214" t="s">
        <v>179</v>
      </c>
      <c r="C48" s="206" t="s">
        <v>48</v>
      </c>
      <c r="D48" s="207" t="s">
        <v>138</v>
      </c>
      <c r="E48" s="208">
        <v>1</v>
      </c>
      <c r="F48" s="210">
        <v>1</v>
      </c>
      <c r="G48" s="210">
        <v>1</v>
      </c>
      <c r="H48" s="210">
        <v>1</v>
      </c>
      <c r="I48" s="210">
        <v>1</v>
      </c>
      <c r="J48" s="210">
        <v>1</v>
      </c>
      <c r="K48" s="215" t="s">
        <v>117</v>
      </c>
      <c r="L48" s="33">
        <f t="shared" si="0"/>
        <v>6</v>
      </c>
      <c r="M48" s="210">
        <v>1</v>
      </c>
      <c r="N48" s="210">
        <v>1</v>
      </c>
      <c r="O48" s="210">
        <v>1</v>
      </c>
      <c r="P48" s="210">
        <v>1</v>
      </c>
      <c r="Q48" s="210">
        <v>1</v>
      </c>
      <c r="R48" s="210">
        <v>1</v>
      </c>
      <c r="S48" s="210">
        <v>1</v>
      </c>
      <c r="T48" s="33">
        <f t="shared" si="1"/>
        <v>7</v>
      </c>
      <c r="U48" s="210">
        <v>1</v>
      </c>
      <c r="V48" s="210">
        <v>1</v>
      </c>
      <c r="W48" s="210">
        <v>1</v>
      </c>
      <c r="X48" s="210">
        <v>1</v>
      </c>
      <c r="Y48" s="210">
        <v>1</v>
      </c>
      <c r="Z48" s="218" t="s">
        <v>117</v>
      </c>
      <c r="AA48" s="33">
        <f t="shared" si="2"/>
        <v>5</v>
      </c>
      <c r="AB48" s="211">
        <f t="shared" si="3"/>
        <v>18</v>
      </c>
      <c r="AC48" s="219"/>
      <c r="AD48" s="213">
        <f>AB48/AA$64</f>
        <v>1</v>
      </c>
      <c r="AE48" s="108">
        <v>1</v>
      </c>
      <c r="AF48" s="108"/>
      <c r="AG48" s="108"/>
      <c r="AH48" s="108"/>
      <c r="AI48" s="108"/>
    </row>
    <row r="49" spans="1:35" s="38" customFormat="1" ht="18.75" customHeight="1">
      <c r="A49" s="229"/>
      <c r="B49" s="214" t="s">
        <v>165</v>
      </c>
      <c r="C49" s="206" t="s">
        <v>109</v>
      </c>
      <c r="D49" s="207" t="s">
        <v>171</v>
      </c>
      <c r="E49" s="208">
        <v>1</v>
      </c>
      <c r="F49" s="210">
        <v>1</v>
      </c>
      <c r="G49" s="209" t="s">
        <v>121</v>
      </c>
      <c r="H49" s="210">
        <v>1</v>
      </c>
      <c r="I49" s="210">
        <v>1</v>
      </c>
      <c r="J49" s="210">
        <v>1</v>
      </c>
      <c r="K49" s="210">
        <v>1</v>
      </c>
      <c r="L49" s="33">
        <f t="shared" si="0"/>
        <v>6</v>
      </c>
      <c r="M49" s="216" t="s">
        <v>121</v>
      </c>
      <c r="N49" s="210">
        <v>1</v>
      </c>
      <c r="O49" s="210">
        <v>1</v>
      </c>
      <c r="P49" s="210">
        <v>1</v>
      </c>
      <c r="Q49" s="210">
        <v>1</v>
      </c>
      <c r="R49" s="210">
        <v>1</v>
      </c>
      <c r="S49" s="216" t="s">
        <v>117</v>
      </c>
      <c r="T49" s="33">
        <f t="shared" si="1"/>
        <v>5</v>
      </c>
      <c r="U49" s="210">
        <v>1</v>
      </c>
      <c r="V49" s="218" t="s">
        <v>121</v>
      </c>
      <c r="W49" s="210">
        <v>1</v>
      </c>
      <c r="X49" s="210">
        <v>1</v>
      </c>
      <c r="Y49" s="210">
        <v>1</v>
      </c>
      <c r="Z49" s="210">
        <v>1</v>
      </c>
      <c r="AA49" s="33">
        <f t="shared" si="2"/>
        <v>5</v>
      </c>
      <c r="AB49" s="211">
        <f t="shared" si="3"/>
        <v>16</v>
      </c>
      <c r="AC49" s="219"/>
      <c r="AD49" s="213">
        <f>AB49/AA$62</f>
        <v>1</v>
      </c>
      <c r="AE49" s="108">
        <v>1</v>
      </c>
      <c r="AF49" s="108"/>
      <c r="AG49" s="108"/>
      <c r="AH49" s="108"/>
      <c r="AI49" s="108"/>
    </row>
    <row r="50" spans="1:35" s="38" customFormat="1" ht="18.75" customHeight="1">
      <c r="A50" s="229"/>
      <c r="B50" s="221" t="s">
        <v>172</v>
      </c>
      <c r="C50" s="206" t="s">
        <v>48</v>
      </c>
      <c r="D50" s="207" t="s">
        <v>146</v>
      </c>
      <c r="E50" s="208">
        <v>1</v>
      </c>
      <c r="F50" s="210">
        <v>1</v>
      </c>
      <c r="G50" s="210">
        <v>1</v>
      </c>
      <c r="H50" s="210">
        <v>1</v>
      </c>
      <c r="I50" s="210">
        <v>1</v>
      </c>
      <c r="J50" s="210">
        <v>1</v>
      </c>
      <c r="K50" s="215" t="s">
        <v>117</v>
      </c>
      <c r="L50" s="33">
        <f t="shared" si="0"/>
        <v>6</v>
      </c>
      <c r="M50" s="210">
        <v>1</v>
      </c>
      <c r="N50" s="210">
        <v>1</v>
      </c>
      <c r="O50" s="210">
        <v>1</v>
      </c>
      <c r="P50" s="210">
        <v>1</v>
      </c>
      <c r="Q50" s="210">
        <v>1</v>
      </c>
      <c r="R50" s="210">
        <v>1</v>
      </c>
      <c r="S50" s="210">
        <v>1</v>
      </c>
      <c r="T50" s="33">
        <f t="shared" si="1"/>
        <v>7</v>
      </c>
      <c r="U50" s="210">
        <v>1</v>
      </c>
      <c r="V50" s="210">
        <v>1</v>
      </c>
      <c r="W50" s="210">
        <v>1</v>
      </c>
      <c r="X50" s="210">
        <v>1</v>
      </c>
      <c r="Y50" s="210">
        <v>1</v>
      </c>
      <c r="Z50" s="218" t="s">
        <v>117</v>
      </c>
      <c r="AA50" s="33">
        <f t="shared" si="2"/>
        <v>5</v>
      </c>
      <c r="AB50" s="211">
        <f t="shared" si="3"/>
        <v>18</v>
      </c>
      <c r="AC50" s="219"/>
      <c r="AD50" s="213">
        <f>AB50/AA$64</f>
        <v>1</v>
      </c>
      <c r="AE50" s="108">
        <v>1</v>
      </c>
      <c r="AF50" s="108"/>
      <c r="AG50" s="108"/>
      <c r="AH50" s="108"/>
      <c r="AI50" s="108"/>
    </row>
    <row r="51" spans="1:35" ht="17.25" thickBot="1">
      <c r="A51" s="234" t="s">
        <v>21</v>
      </c>
      <c r="B51" s="235"/>
      <c r="C51" s="76"/>
      <c r="D51" s="77"/>
      <c r="E51" s="78">
        <f t="shared" ref="E51:J51" si="7">SUM(E3:E50)</f>
        <v>47</v>
      </c>
      <c r="F51" s="78">
        <f t="shared" si="7"/>
        <v>39</v>
      </c>
      <c r="G51" s="78">
        <f t="shared" si="7"/>
        <v>26</v>
      </c>
      <c r="H51" s="78">
        <f t="shared" si="7"/>
        <v>48</v>
      </c>
      <c r="I51" s="106">
        <f t="shared" si="7"/>
        <v>48</v>
      </c>
      <c r="J51" s="106">
        <f t="shared" si="7"/>
        <v>47</v>
      </c>
      <c r="K51" s="106">
        <f>SUM(K3:K37)</f>
        <v>17</v>
      </c>
      <c r="L51" s="80">
        <f t="shared" si="0"/>
        <v>272</v>
      </c>
      <c r="M51" s="106">
        <f t="shared" ref="M51:R51" si="8">SUM(M3:M50)</f>
        <v>28</v>
      </c>
      <c r="N51" s="106">
        <f t="shared" si="8"/>
        <v>46</v>
      </c>
      <c r="O51" s="106">
        <f t="shared" si="8"/>
        <v>48</v>
      </c>
      <c r="P51" s="106">
        <f t="shared" si="8"/>
        <v>48</v>
      </c>
      <c r="Q51" s="106">
        <f t="shared" si="8"/>
        <v>47</v>
      </c>
      <c r="R51" s="106">
        <f t="shared" si="8"/>
        <v>43</v>
      </c>
      <c r="S51" s="106">
        <f>SUM(T3:T37)</f>
        <v>189</v>
      </c>
      <c r="T51" s="80">
        <f t="shared" si="1"/>
        <v>449</v>
      </c>
      <c r="U51" s="106">
        <f t="shared" ref="U51:Z51" si="9">SUM(U3:U50)</f>
        <v>26</v>
      </c>
      <c r="V51" s="106">
        <f t="shared" si="9"/>
        <v>14</v>
      </c>
      <c r="W51" s="106">
        <f t="shared" si="9"/>
        <v>26</v>
      </c>
      <c r="X51" s="106">
        <f t="shared" si="9"/>
        <v>26</v>
      </c>
      <c r="Y51" s="106">
        <f t="shared" si="9"/>
        <v>19</v>
      </c>
      <c r="Z51" s="106">
        <f t="shared" si="9"/>
        <v>10</v>
      </c>
      <c r="AA51" s="80">
        <f t="shared" si="2"/>
        <v>121</v>
      </c>
      <c r="AB51" s="81">
        <f t="shared" si="3"/>
        <v>842</v>
      </c>
      <c r="AC51" s="106"/>
      <c r="AD51" s="112"/>
      <c r="AE51" s="109"/>
      <c r="AF51" s="110"/>
      <c r="AG51" s="108"/>
      <c r="AH51" s="108"/>
      <c r="AI51" s="108"/>
    </row>
    <row r="52" spans="1:35" ht="17.25" thickTop="1"/>
    <row r="60" spans="1:35">
      <c r="B60" s="222"/>
    </row>
    <row r="61" spans="1:35">
      <c r="A61" s="25" t="s">
        <v>49</v>
      </c>
      <c r="B61" s="223"/>
      <c r="C61" s="25"/>
      <c r="D61" s="29"/>
      <c r="E61" s="3">
        <v>1</v>
      </c>
      <c r="F61" s="3">
        <v>1</v>
      </c>
      <c r="G61" s="3">
        <v>0</v>
      </c>
      <c r="H61" s="3">
        <v>1</v>
      </c>
      <c r="I61" s="3">
        <v>1</v>
      </c>
      <c r="J61" s="3">
        <v>1</v>
      </c>
      <c r="K61" s="3">
        <v>1</v>
      </c>
      <c r="L61" s="3" t="s">
        <v>126</v>
      </c>
      <c r="M61" s="3">
        <v>0</v>
      </c>
      <c r="N61" s="3">
        <v>1</v>
      </c>
      <c r="O61" s="3">
        <v>1</v>
      </c>
      <c r="P61" s="3">
        <v>1</v>
      </c>
      <c r="Q61" s="3">
        <v>1</v>
      </c>
      <c r="R61" s="3">
        <v>1</v>
      </c>
      <c r="S61" s="3">
        <v>0</v>
      </c>
      <c r="U61" s="7">
        <v>1</v>
      </c>
      <c r="V61" s="3">
        <v>0</v>
      </c>
      <c r="W61" s="3">
        <v>1</v>
      </c>
      <c r="X61" s="3">
        <v>1</v>
      </c>
      <c r="Y61" s="3">
        <v>0</v>
      </c>
      <c r="Z61" s="3">
        <v>1</v>
      </c>
      <c r="AA61" s="3">
        <f>SUM(E61:K61,M61:S61,U61:Z61)</f>
        <v>15</v>
      </c>
      <c r="AE61" s="14"/>
      <c r="AF61" s="10"/>
    </row>
    <row r="62" spans="1:35">
      <c r="A62" s="25" t="s">
        <v>46</v>
      </c>
      <c r="B62" s="223"/>
      <c r="C62" s="25"/>
      <c r="D62" s="29"/>
      <c r="E62" s="3">
        <v>1</v>
      </c>
      <c r="F62" s="3">
        <v>1</v>
      </c>
      <c r="G62" s="3">
        <v>0</v>
      </c>
      <c r="H62" s="3">
        <v>1</v>
      </c>
      <c r="I62" s="3">
        <v>1</v>
      </c>
      <c r="J62" s="3">
        <v>1</v>
      </c>
      <c r="K62" s="3">
        <v>1</v>
      </c>
      <c r="L62" s="3" t="s">
        <v>126</v>
      </c>
      <c r="M62" s="3">
        <v>0</v>
      </c>
      <c r="N62" s="3">
        <v>1</v>
      </c>
      <c r="O62" s="3">
        <v>1</v>
      </c>
      <c r="P62" s="3">
        <v>1</v>
      </c>
      <c r="Q62" s="3">
        <v>1</v>
      </c>
      <c r="R62" s="3">
        <v>1</v>
      </c>
      <c r="S62" s="3">
        <v>0</v>
      </c>
      <c r="U62" s="7">
        <v>1</v>
      </c>
      <c r="V62" s="3">
        <v>0</v>
      </c>
      <c r="W62" s="3">
        <v>1</v>
      </c>
      <c r="X62" s="3">
        <v>1</v>
      </c>
      <c r="Y62" s="3">
        <v>1</v>
      </c>
      <c r="Z62" s="3">
        <v>1</v>
      </c>
      <c r="AA62" s="3">
        <f t="shared" ref="AA62:AA65" si="10">SUM(E62:K62,M62:S62,U62:Z62)</f>
        <v>16</v>
      </c>
      <c r="AD62" s="8"/>
      <c r="AE62" s="13"/>
      <c r="AF62" s="10"/>
    </row>
    <row r="63" spans="1:35">
      <c r="A63" s="25" t="s">
        <v>47</v>
      </c>
      <c r="B63" s="223"/>
      <c r="C63" s="25"/>
      <c r="D63" s="29"/>
      <c r="E63" s="3">
        <v>1</v>
      </c>
      <c r="F63" s="3">
        <v>1</v>
      </c>
      <c r="G63" s="3">
        <v>1</v>
      </c>
      <c r="H63" s="3">
        <v>1</v>
      </c>
      <c r="I63" s="3">
        <v>1</v>
      </c>
      <c r="J63" s="3">
        <v>1</v>
      </c>
      <c r="K63" s="3">
        <v>0</v>
      </c>
      <c r="L63" s="3" t="s">
        <v>126</v>
      </c>
      <c r="M63" s="3">
        <v>1</v>
      </c>
      <c r="N63" s="3">
        <v>1</v>
      </c>
      <c r="O63" s="3">
        <v>1</v>
      </c>
      <c r="P63" s="3">
        <v>1</v>
      </c>
      <c r="Q63" s="3">
        <v>1</v>
      </c>
      <c r="R63" s="3">
        <v>1</v>
      </c>
      <c r="S63" s="3">
        <v>0</v>
      </c>
      <c r="U63" s="7">
        <v>1</v>
      </c>
      <c r="V63" s="3">
        <v>1</v>
      </c>
      <c r="W63" s="3">
        <v>1</v>
      </c>
      <c r="X63" s="3">
        <v>1</v>
      </c>
      <c r="Y63" s="3">
        <v>1</v>
      </c>
      <c r="Z63" s="3">
        <v>0</v>
      </c>
      <c r="AA63" s="3">
        <f t="shared" si="10"/>
        <v>17</v>
      </c>
      <c r="AD63" s="8"/>
      <c r="AE63" s="13"/>
      <c r="AF63" s="9"/>
    </row>
    <row r="64" spans="1:35">
      <c r="A64" s="25" t="s">
        <v>48</v>
      </c>
      <c r="B64" s="223"/>
      <c r="C64" s="25"/>
      <c r="D64" s="29"/>
      <c r="E64" s="3">
        <v>1</v>
      </c>
      <c r="F64" s="3">
        <v>1</v>
      </c>
      <c r="G64" s="3">
        <v>1</v>
      </c>
      <c r="H64" s="3">
        <v>1</v>
      </c>
      <c r="I64" s="3">
        <v>1</v>
      </c>
      <c r="J64" s="3">
        <v>1</v>
      </c>
      <c r="K64" s="3">
        <v>0</v>
      </c>
      <c r="L64" s="3" t="s">
        <v>126</v>
      </c>
      <c r="M64" s="3">
        <v>1</v>
      </c>
      <c r="N64" s="3">
        <v>1</v>
      </c>
      <c r="O64" s="3">
        <v>1</v>
      </c>
      <c r="P64" s="3">
        <v>1</v>
      </c>
      <c r="Q64" s="3">
        <v>1</v>
      </c>
      <c r="R64" s="3">
        <v>1</v>
      </c>
      <c r="S64" s="3">
        <v>1</v>
      </c>
      <c r="U64" s="7">
        <v>1</v>
      </c>
      <c r="V64" s="3">
        <v>1</v>
      </c>
      <c r="W64" s="3">
        <v>1</v>
      </c>
      <c r="X64" s="3">
        <v>1</v>
      </c>
      <c r="Y64" s="3">
        <v>1</v>
      </c>
      <c r="Z64" s="3">
        <v>0</v>
      </c>
      <c r="AA64" s="3">
        <f t="shared" si="10"/>
        <v>18</v>
      </c>
      <c r="AE64" s="13"/>
      <c r="AF64" s="11"/>
    </row>
    <row r="65" spans="1:32">
      <c r="A65" s="25" t="s">
        <v>45</v>
      </c>
      <c r="B65" s="223"/>
      <c r="C65" s="25"/>
      <c r="D65" s="29"/>
      <c r="E65" s="3">
        <v>1</v>
      </c>
      <c r="F65" s="3">
        <v>0</v>
      </c>
      <c r="G65" s="3">
        <v>1</v>
      </c>
      <c r="H65" s="3">
        <v>1</v>
      </c>
      <c r="I65" s="3">
        <v>1</v>
      </c>
      <c r="J65" s="3">
        <v>1</v>
      </c>
      <c r="K65" s="3">
        <v>0</v>
      </c>
      <c r="L65" s="3" t="s">
        <v>126</v>
      </c>
      <c r="M65" s="3">
        <v>1</v>
      </c>
      <c r="N65" s="3">
        <v>1</v>
      </c>
      <c r="O65" s="3">
        <v>1</v>
      </c>
      <c r="P65" s="3">
        <v>1</v>
      </c>
      <c r="Q65" s="3">
        <v>1</v>
      </c>
      <c r="R65" s="3">
        <v>1</v>
      </c>
      <c r="S65" s="3">
        <v>1</v>
      </c>
      <c r="U65" s="7">
        <v>1</v>
      </c>
      <c r="V65" s="3">
        <v>1</v>
      </c>
      <c r="W65" s="3">
        <v>1</v>
      </c>
      <c r="X65" s="3">
        <v>1</v>
      </c>
      <c r="Y65" s="3">
        <v>1</v>
      </c>
      <c r="Z65" s="3">
        <v>0</v>
      </c>
      <c r="AA65" s="3">
        <f t="shared" si="10"/>
        <v>17</v>
      </c>
      <c r="AE65" s="15"/>
      <c r="AF65" s="9"/>
    </row>
    <row r="66" spans="1:32">
      <c r="A66" s="25" t="s">
        <v>81</v>
      </c>
      <c r="B66" s="223"/>
      <c r="C66" s="25"/>
      <c r="D66" s="29"/>
      <c r="E66" s="3">
        <v>1</v>
      </c>
      <c r="V66" s="3"/>
      <c r="W66" s="3">
        <v>1</v>
      </c>
      <c r="Z66" s="3">
        <v>1</v>
      </c>
      <c r="AA66" s="3">
        <f>SUM(E66:Z66)</f>
        <v>3</v>
      </c>
      <c r="AE66" s="15"/>
      <c r="AF66" s="9"/>
    </row>
    <row r="67" spans="1:32">
      <c r="B67" s="222"/>
    </row>
    <row r="71" spans="1:32" ht="19.5">
      <c r="A71" s="84" t="s">
        <v>82</v>
      </c>
      <c r="B71" s="84"/>
      <c r="C71" s="227" t="s">
        <v>207</v>
      </c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</row>
    <row r="72" spans="1:32" ht="19.5">
      <c r="A72" s="227" t="s">
        <v>208</v>
      </c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13"/>
    </row>
    <row r="73" spans="1:32" ht="19.5">
      <c r="A73" s="84" t="s">
        <v>75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227" t="s">
        <v>210</v>
      </c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</row>
    <row r="74" spans="1:32" ht="19.5">
      <c r="A74" s="84" t="s">
        <v>76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227" t="s">
        <v>209</v>
      </c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</row>
    <row r="75" spans="1:32" ht="19.5">
      <c r="A75" s="84" t="s">
        <v>77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227" t="s">
        <v>190</v>
      </c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84"/>
    </row>
    <row r="76" spans="1:32" ht="19.5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</row>
    <row r="77" spans="1:32" ht="19.5">
      <c r="A77" s="227" t="s">
        <v>73</v>
      </c>
      <c r="B77" s="227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15"/>
    </row>
  </sheetData>
  <autoFilter ref="A2:AF51"/>
  <mergeCells count="22">
    <mergeCell ref="A13:A14"/>
    <mergeCell ref="A18:A21"/>
    <mergeCell ref="A22:A25"/>
    <mergeCell ref="A1:AD1"/>
    <mergeCell ref="A3:A4"/>
    <mergeCell ref="A5:A6"/>
    <mergeCell ref="A7:A8"/>
    <mergeCell ref="A9:A10"/>
    <mergeCell ref="A11:A12"/>
    <mergeCell ref="A77:AD77"/>
    <mergeCell ref="A42:A44"/>
    <mergeCell ref="A51:B51"/>
    <mergeCell ref="C71:AE71"/>
    <mergeCell ref="A72:AD72"/>
    <mergeCell ref="Q74:AE74"/>
    <mergeCell ref="A30:A33"/>
    <mergeCell ref="A34:A37"/>
    <mergeCell ref="Q73:AE73"/>
    <mergeCell ref="T75:AD75"/>
    <mergeCell ref="A45:A47"/>
    <mergeCell ref="A48:A50"/>
    <mergeCell ref="A38:A41"/>
  </mergeCells>
  <phoneticPr fontId="1" type="noConversion"/>
  <pageMargins left="0.7" right="0.7" top="0.75" bottom="0.75" header="0.3" footer="0.3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7"/>
  <sheetViews>
    <sheetView topLeftCell="A7" workbookViewId="0">
      <selection activeCell="A35" sqref="A35"/>
    </sheetView>
  </sheetViews>
  <sheetFormatPr defaultRowHeight="16.5"/>
  <cols>
    <col min="1" max="1" width="9.125" style="25" customWidth="1"/>
    <col min="2" max="2" width="15.75" style="23" customWidth="1"/>
    <col min="3" max="3" width="2.375" style="23" customWidth="1"/>
    <col min="4" max="4" width="3.5" style="29" customWidth="1"/>
    <col min="5" max="10" width="3" style="3" customWidth="1"/>
    <col min="11" max="11" width="3.5" style="3" customWidth="1"/>
    <col min="12" max="12" width="6.375" style="3" customWidth="1"/>
    <col min="13" max="18" width="3" style="3" customWidth="1"/>
    <col min="19" max="19" width="3.25" style="3" customWidth="1"/>
    <col min="20" max="20" width="5.875" style="7" customWidth="1"/>
    <col min="21" max="21" width="3" style="7" customWidth="1"/>
    <col min="22" max="22" width="3" style="1" customWidth="1"/>
    <col min="23" max="26" width="3" style="3" customWidth="1"/>
    <col min="27" max="27" width="6.5" style="3" customWidth="1"/>
    <col min="28" max="28" width="3.375" style="4" customWidth="1"/>
    <col min="29" max="29" width="4.625" style="5" hidden="1" customWidth="1"/>
    <col min="30" max="30" width="6.75" style="6" customWidth="1"/>
    <col min="31" max="31" width="9" style="12" customWidth="1"/>
    <col min="32" max="32" width="9.5" customWidth="1"/>
  </cols>
  <sheetData>
    <row r="1" spans="1:31" ht="20.25" thickBot="1">
      <c r="A1" s="243" t="s">
        <v>200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</row>
    <row r="2" spans="1:31" ht="42.75">
      <c r="A2" s="24" t="s">
        <v>17</v>
      </c>
      <c r="B2" s="22" t="s">
        <v>57</v>
      </c>
      <c r="C2" s="66" t="s">
        <v>42</v>
      </c>
      <c r="D2" s="48" t="s">
        <v>43</v>
      </c>
      <c r="E2" s="67" t="s">
        <v>41</v>
      </c>
      <c r="F2" s="67" t="s">
        <v>32</v>
      </c>
      <c r="G2" s="67" t="s">
        <v>25</v>
      </c>
      <c r="H2" s="67" t="s">
        <v>23</v>
      </c>
      <c r="I2" s="67" t="s">
        <v>33</v>
      </c>
      <c r="J2" s="67" t="s">
        <v>34</v>
      </c>
      <c r="K2" s="67" t="s">
        <v>83</v>
      </c>
      <c r="L2" s="72" t="s">
        <v>55</v>
      </c>
      <c r="M2" s="67" t="s">
        <v>35</v>
      </c>
      <c r="N2" s="67" t="s">
        <v>36</v>
      </c>
      <c r="O2" s="67" t="s">
        <v>37</v>
      </c>
      <c r="P2" s="67" t="s">
        <v>38</v>
      </c>
      <c r="Q2" s="68" t="s">
        <v>24</v>
      </c>
      <c r="R2" s="67" t="s">
        <v>39</v>
      </c>
      <c r="S2" s="67" t="s">
        <v>40</v>
      </c>
      <c r="T2" s="72" t="s">
        <v>54</v>
      </c>
      <c r="U2" s="67" t="s">
        <v>28</v>
      </c>
      <c r="V2" s="67" t="s">
        <v>29</v>
      </c>
      <c r="W2" s="67" t="s">
        <v>30</v>
      </c>
      <c r="X2" s="67" t="s">
        <v>31</v>
      </c>
      <c r="Y2" s="67" t="s">
        <v>26</v>
      </c>
      <c r="Z2" s="67" t="s">
        <v>27</v>
      </c>
      <c r="AA2" s="72" t="s">
        <v>56</v>
      </c>
      <c r="AB2" s="16" t="s">
        <v>20</v>
      </c>
      <c r="AC2" s="17" t="s">
        <v>19</v>
      </c>
      <c r="AD2" s="18" t="s">
        <v>18</v>
      </c>
      <c r="AE2"/>
    </row>
    <row r="3" spans="1:31" ht="17.45" customHeight="1">
      <c r="A3" s="70" t="s">
        <v>0</v>
      </c>
      <c r="B3" s="71" t="s">
        <v>58</v>
      </c>
      <c r="C3" s="71" t="s">
        <v>110</v>
      </c>
      <c r="D3" s="101" t="s">
        <v>106</v>
      </c>
      <c r="E3" s="34">
        <v>1</v>
      </c>
      <c r="F3" s="34">
        <v>1</v>
      </c>
      <c r="G3" s="96" t="s">
        <v>107</v>
      </c>
      <c r="H3" s="34">
        <v>1</v>
      </c>
      <c r="I3" s="34">
        <v>1</v>
      </c>
      <c r="J3" s="34">
        <v>1</v>
      </c>
      <c r="K3" s="34">
        <v>1</v>
      </c>
      <c r="L3" s="33">
        <f>SUM(E3:K3)</f>
        <v>6</v>
      </c>
      <c r="M3" s="96" t="s">
        <v>107</v>
      </c>
      <c r="N3" s="34">
        <v>1</v>
      </c>
      <c r="O3" s="34">
        <v>1</v>
      </c>
      <c r="P3" s="34">
        <v>1</v>
      </c>
      <c r="Q3" s="34">
        <v>1</v>
      </c>
      <c r="R3" s="34">
        <v>1</v>
      </c>
      <c r="S3" s="96" t="s">
        <v>117</v>
      </c>
      <c r="T3" s="33">
        <f>SUM(M3:S3)</f>
        <v>5</v>
      </c>
      <c r="U3" s="34">
        <v>1</v>
      </c>
      <c r="V3" s="96" t="s">
        <v>121</v>
      </c>
      <c r="W3" s="34">
        <v>1</v>
      </c>
      <c r="X3" s="34">
        <v>1</v>
      </c>
      <c r="Y3" s="74" t="s">
        <v>199</v>
      </c>
      <c r="Z3" s="34">
        <v>1</v>
      </c>
      <c r="AA3" s="33">
        <f>SUM(U3:Z3)</f>
        <v>4</v>
      </c>
      <c r="AB3" s="54">
        <f t="shared" ref="AB3:AB10" si="0">SUM(L3,T3,AA3)</f>
        <v>15</v>
      </c>
      <c r="AC3" s="35"/>
      <c r="AD3" s="55">
        <f>AB3/AA21</f>
        <v>1</v>
      </c>
      <c r="AE3">
        <v>1</v>
      </c>
    </row>
    <row r="4" spans="1:31" ht="17.45" customHeight="1">
      <c r="A4" s="70" t="s">
        <v>1</v>
      </c>
      <c r="B4" s="71" t="s">
        <v>58</v>
      </c>
      <c r="C4" s="71" t="s">
        <v>109</v>
      </c>
      <c r="D4" s="101" t="s">
        <v>106</v>
      </c>
      <c r="E4" s="34">
        <v>1</v>
      </c>
      <c r="F4" s="34">
        <v>1</v>
      </c>
      <c r="G4" s="96" t="s">
        <v>107</v>
      </c>
      <c r="H4" s="34">
        <v>1</v>
      </c>
      <c r="I4" s="34">
        <v>1</v>
      </c>
      <c r="J4" s="34">
        <v>1</v>
      </c>
      <c r="K4" s="34">
        <v>1</v>
      </c>
      <c r="L4" s="33">
        <f t="shared" ref="L4:L10" si="1">SUM(E4:K4)</f>
        <v>6</v>
      </c>
      <c r="M4" s="96" t="s">
        <v>107</v>
      </c>
      <c r="N4" s="34">
        <v>1</v>
      </c>
      <c r="O4" s="34">
        <v>1</v>
      </c>
      <c r="P4" s="34">
        <v>1</v>
      </c>
      <c r="Q4" s="34">
        <v>1</v>
      </c>
      <c r="R4" s="34">
        <v>1</v>
      </c>
      <c r="S4" s="96" t="s">
        <v>117</v>
      </c>
      <c r="T4" s="33">
        <f t="shared" ref="T4:T10" si="2">SUM(M4:S4)</f>
        <v>5</v>
      </c>
      <c r="U4" s="34">
        <v>1</v>
      </c>
      <c r="V4" s="96" t="s">
        <v>121</v>
      </c>
      <c r="W4" s="34">
        <v>1</v>
      </c>
      <c r="X4" s="34">
        <v>1</v>
      </c>
      <c r="Y4" s="34">
        <v>1</v>
      </c>
      <c r="Z4" s="34">
        <v>1</v>
      </c>
      <c r="AA4" s="33">
        <f t="shared" ref="AA4:AA10" si="3">SUM(U4:Z4)</f>
        <v>5</v>
      </c>
      <c r="AB4" s="54">
        <f t="shared" si="0"/>
        <v>16</v>
      </c>
      <c r="AC4" s="35"/>
      <c r="AD4" s="55">
        <f>AB4/AA22</f>
        <v>1</v>
      </c>
      <c r="AE4">
        <v>1</v>
      </c>
    </row>
    <row r="5" spans="1:31">
      <c r="A5" s="70" t="s">
        <v>22</v>
      </c>
      <c r="B5" s="71" t="s">
        <v>58</v>
      </c>
      <c r="C5" s="71" t="s">
        <v>111</v>
      </c>
      <c r="D5" s="101" t="s">
        <v>106</v>
      </c>
      <c r="E5" s="34">
        <v>1</v>
      </c>
      <c r="F5" s="96" t="s">
        <v>197</v>
      </c>
      <c r="G5" s="34">
        <v>1</v>
      </c>
      <c r="H5" s="34">
        <v>1</v>
      </c>
      <c r="I5" s="34">
        <v>1</v>
      </c>
      <c r="J5" s="34">
        <v>1</v>
      </c>
      <c r="K5" s="96" t="s">
        <v>127</v>
      </c>
      <c r="L5" s="33">
        <f t="shared" si="1"/>
        <v>5</v>
      </c>
      <c r="M5" s="34">
        <v>1</v>
      </c>
      <c r="N5" s="34">
        <v>1</v>
      </c>
      <c r="O5" s="34">
        <v>1</v>
      </c>
      <c r="P5" s="34">
        <v>1</v>
      </c>
      <c r="Q5" s="34">
        <v>1</v>
      </c>
      <c r="R5" s="34">
        <v>1</v>
      </c>
      <c r="S5" s="34">
        <v>1</v>
      </c>
      <c r="T5" s="33">
        <f t="shared" si="2"/>
        <v>7</v>
      </c>
      <c r="U5" s="34">
        <v>1</v>
      </c>
      <c r="V5" s="34">
        <v>1</v>
      </c>
      <c r="W5" s="34">
        <v>1</v>
      </c>
      <c r="X5" s="34">
        <v>1</v>
      </c>
      <c r="Y5" s="34">
        <v>1</v>
      </c>
      <c r="Z5" s="96" t="s">
        <v>117</v>
      </c>
      <c r="AA5" s="33">
        <f t="shared" si="3"/>
        <v>5</v>
      </c>
      <c r="AB5" s="54">
        <f t="shared" si="0"/>
        <v>17</v>
      </c>
      <c r="AC5" s="35"/>
      <c r="AD5" s="55">
        <f>AB5/17</f>
        <v>1</v>
      </c>
      <c r="AE5">
        <v>1</v>
      </c>
    </row>
    <row r="6" spans="1:31">
      <c r="A6" s="70" t="s">
        <v>61</v>
      </c>
      <c r="B6" s="71" t="s">
        <v>58</v>
      </c>
      <c r="C6" s="71" t="s">
        <v>112</v>
      </c>
      <c r="D6" s="101" t="s">
        <v>106</v>
      </c>
      <c r="E6" s="34">
        <v>1</v>
      </c>
      <c r="F6" s="34">
        <v>1</v>
      </c>
      <c r="G6" s="34">
        <v>1</v>
      </c>
      <c r="H6" s="34">
        <v>1</v>
      </c>
      <c r="I6" s="34">
        <v>1</v>
      </c>
      <c r="J6" s="34">
        <v>1</v>
      </c>
      <c r="K6" s="96" t="s">
        <v>108</v>
      </c>
      <c r="L6" s="33">
        <f t="shared" si="1"/>
        <v>6</v>
      </c>
      <c r="M6" s="34">
        <v>1</v>
      </c>
      <c r="N6" s="34">
        <v>1</v>
      </c>
      <c r="O6" s="34">
        <v>1</v>
      </c>
      <c r="P6" s="34">
        <v>1</v>
      </c>
      <c r="Q6" s="34">
        <v>1</v>
      </c>
      <c r="R6" s="34">
        <v>1</v>
      </c>
      <c r="S6" s="34">
        <v>1</v>
      </c>
      <c r="T6" s="33">
        <f t="shared" si="2"/>
        <v>7</v>
      </c>
      <c r="U6" s="34">
        <v>1</v>
      </c>
      <c r="V6" s="34">
        <v>1</v>
      </c>
      <c r="W6" s="34">
        <v>1</v>
      </c>
      <c r="X6" s="34">
        <v>1</v>
      </c>
      <c r="Y6" s="34">
        <v>1</v>
      </c>
      <c r="Z6" s="96" t="s">
        <v>117</v>
      </c>
      <c r="AA6" s="33">
        <f t="shared" si="3"/>
        <v>5</v>
      </c>
      <c r="AB6" s="54">
        <f t="shared" si="0"/>
        <v>18</v>
      </c>
      <c r="AC6" s="35"/>
      <c r="AD6" s="55">
        <f>AB6/AA24</f>
        <v>1</v>
      </c>
      <c r="AE6">
        <v>1</v>
      </c>
    </row>
    <row r="7" spans="1:31" ht="18" customHeight="1">
      <c r="A7" s="87" t="s">
        <v>9</v>
      </c>
      <c r="B7" s="69" t="s">
        <v>95</v>
      </c>
      <c r="C7" s="69" t="s">
        <v>113</v>
      </c>
      <c r="D7" s="101" t="s">
        <v>106</v>
      </c>
      <c r="E7" s="36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97" t="s">
        <v>117</v>
      </c>
      <c r="L7" s="33">
        <f t="shared" si="1"/>
        <v>6</v>
      </c>
      <c r="M7" s="36">
        <v>1</v>
      </c>
      <c r="N7" s="36">
        <v>1</v>
      </c>
      <c r="O7" s="36">
        <v>1</v>
      </c>
      <c r="P7" s="36">
        <v>1</v>
      </c>
      <c r="Q7" s="36">
        <v>1</v>
      </c>
      <c r="R7" s="36">
        <v>1</v>
      </c>
      <c r="S7" s="97" t="s">
        <v>117</v>
      </c>
      <c r="T7" s="33">
        <f t="shared" si="2"/>
        <v>6</v>
      </c>
      <c r="U7" s="36">
        <v>1</v>
      </c>
      <c r="V7" s="36">
        <v>1</v>
      </c>
      <c r="W7" s="36">
        <v>1</v>
      </c>
      <c r="X7" s="36">
        <v>1</v>
      </c>
      <c r="Y7" s="36">
        <v>1</v>
      </c>
      <c r="Z7" s="97" t="s">
        <v>117</v>
      </c>
      <c r="AA7" s="33">
        <f t="shared" si="3"/>
        <v>5</v>
      </c>
      <c r="AB7" s="56">
        <f t="shared" si="0"/>
        <v>17</v>
      </c>
      <c r="AC7" s="30"/>
      <c r="AD7" s="55">
        <f>AB7/AA23</f>
        <v>1</v>
      </c>
      <c r="AE7">
        <v>1</v>
      </c>
    </row>
    <row r="8" spans="1:31" ht="15.75" customHeight="1">
      <c r="A8" s="86" t="s">
        <v>10</v>
      </c>
      <c r="B8" s="69" t="s">
        <v>96</v>
      </c>
      <c r="C8" s="69" t="s">
        <v>112</v>
      </c>
      <c r="D8" s="101" t="s">
        <v>106</v>
      </c>
      <c r="E8" s="36">
        <v>1</v>
      </c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97" t="s">
        <v>117</v>
      </c>
      <c r="L8" s="33">
        <f t="shared" si="1"/>
        <v>6</v>
      </c>
      <c r="M8" s="36">
        <v>1</v>
      </c>
      <c r="N8" s="36">
        <v>1</v>
      </c>
      <c r="O8" s="36">
        <v>1</v>
      </c>
      <c r="P8" s="36">
        <v>1</v>
      </c>
      <c r="Q8" s="36">
        <v>1</v>
      </c>
      <c r="R8" s="36">
        <v>1</v>
      </c>
      <c r="S8" s="36">
        <v>1</v>
      </c>
      <c r="T8" s="33">
        <f t="shared" si="2"/>
        <v>7</v>
      </c>
      <c r="U8" s="36">
        <v>1</v>
      </c>
      <c r="V8" s="36">
        <v>1</v>
      </c>
      <c r="W8" s="36">
        <v>1</v>
      </c>
      <c r="X8" s="36">
        <v>1</v>
      </c>
      <c r="Y8" s="36">
        <v>1</v>
      </c>
      <c r="Z8" s="97" t="s">
        <v>117</v>
      </c>
      <c r="AA8" s="33">
        <f t="shared" si="3"/>
        <v>5</v>
      </c>
      <c r="AB8" s="56">
        <f t="shared" si="0"/>
        <v>18</v>
      </c>
      <c r="AC8" s="30"/>
      <c r="AD8" s="55">
        <f>AB8/AA24</f>
        <v>1</v>
      </c>
      <c r="AE8">
        <v>1</v>
      </c>
    </row>
    <row r="9" spans="1:31" ht="18.75" customHeight="1">
      <c r="A9" s="86" t="s">
        <v>11</v>
      </c>
      <c r="B9" s="69" t="s">
        <v>95</v>
      </c>
      <c r="C9" s="69" t="s">
        <v>109</v>
      </c>
      <c r="D9" s="101" t="s">
        <v>106</v>
      </c>
      <c r="E9" s="36">
        <v>1</v>
      </c>
      <c r="F9" s="36">
        <v>1</v>
      </c>
      <c r="G9" s="97" t="s">
        <v>121</v>
      </c>
      <c r="H9" s="36">
        <v>1</v>
      </c>
      <c r="I9" s="36">
        <v>1</v>
      </c>
      <c r="J9" s="36">
        <v>1</v>
      </c>
      <c r="K9" s="36">
        <v>1</v>
      </c>
      <c r="L9" s="33">
        <f t="shared" si="1"/>
        <v>6</v>
      </c>
      <c r="M9" s="97" t="s">
        <v>121</v>
      </c>
      <c r="N9" s="36">
        <v>1</v>
      </c>
      <c r="O9" s="36">
        <v>1</v>
      </c>
      <c r="P9" s="36">
        <v>1</v>
      </c>
      <c r="Q9" s="36">
        <v>1</v>
      </c>
      <c r="R9" s="36">
        <v>1</v>
      </c>
      <c r="S9" s="97" t="s">
        <v>117</v>
      </c>
      <c r="T9" s="33">
        <f t="shared" si="2"/>
        <v>5</v>
      </c>
      <c r="U9" s="36">
        <v>1</v>
      </c>
      <c r="V9" s="97" t="s">
        <v>121</v>
      </c>
      <c r="W9" s="36">
        <v>1</v>
      </c>
      <c r="X9" s="36">
        <v>1</v>
      </c>
      <c r="Y9" s="36">
        <v>1</v>
      </c>
      <c r="Z9" s="36">
        <v>1</v>
      </c>
      <c r="AA9" s="33">
        <f t="shared" si="3"/>
        <v>5</v>
      </c>
      <c r="AB9" s="56">
        <f t="shared" si="0"/>
        <v>16</v>
      </c>
      <c r="AC9" s="30"/>
      <c r="AD9" s="55">
        <f>AB9/AA22</f>
        <v>1</v>
      </c>
      <c r="AE9">
        <v>1</v>
      </c>
    </row>
    <row r="10" spans="1:31" ht="18.75" customHeight="1">
      <c r="A10" s="86" t="s">
        <v>60</v>
      </c>
      <c r="B10" s="69" t="s">
        <v>95</v>
      </c>
      <c r="C10" s="69" t="s">
        <v>111</v>
      </c>
      <c r="D10" s="101" t="s">
        <v>106</v>
      </c>
      <c r="E10" s="36">
        <v>1</v>
      </c>
      <c r="F10" s="97" t="s">
        <v>177</v>
      </c>
      <c r="G10" s="36">
        <v>1</v>
      </c>
      <c r="H10" s="36">
        <v>1</v>
      </c>
      <c r="I10" s="36">
        <v>1</v>
      </c>
      <c r="J10" s="36">
        <v>1</v>
      </c>
      <c r="K10" s="36">
        <v>1</v>
      </c>
      <c r="L10" s="33">
        <f t="shared" si="1"/>
        <v>6</v>
      </c>
      <c r="M10" s="97" t="s">
        <v>121</v>
      </c>
      <c r="N10" s="36">
        <v>1</v>
      </c>
      <c r="O10" s="36">
        <v>1</v>
      </c>
      <c r="P10" s="36">
        <v>1</v>
      </c>
      <c r="Q10" s="36">
        <v>1</v>
      </c>
      <c r="R10" s="36">
        <v>1</v>
      </c>
      <c r="S10" s="97" t="s">
        <v>117</v>
      </c>
      <c r="T10" s="33">
        <f t="shared" si="2"/>
        <v>5</v>
      </c>
      <c r="U10" s="36">
        <v>1</v>
      </c>
      <c r="V10" s="36">
        <v>1</v>
      </c>
      <c r="W10" s="36">
        <v>1</v>
      </c>
      <c r="X10" s="36">
        <v>1</v>
      </c>
      <c r="Y10" s="36">
        <v>1</v>
      </c>
      <c r="Z10" s="97" t="s">
        <v>117</v>
      </c>
      <c r="AA10" s="33">
        <f t="shared" si="3"/>
        <v>5</v>
      </c>
      <c r="AB10" s="56">
        <f t="shared" si="0"/>
        <v>16</v>
      </c>
      <c r="AC10" s="30"/>
      <c r="AD10" s="55">
        <f>AB10/AA25</f>
        <v>1</v>
      </c>
      <c r="AE10">
        <v>1</v>
      </c>
    </row>
    <row r="11" spans="1:31" ht="15" customHeight="1">
      <c r="A11" s="245" t="s">
        <v>21</v>
      </c>
      <c r="B11" s="246"/>
      <c r="C11" s="28"/>
      <c r="D11" s="51"/>
      <c r="E11" s="52">
        <f t="shared" ref="E11:K11" si="4">SUM(E3:E10)</f>
        <v>8</v>
      </c>
      <c r="F11" s="52">
        <f t="shared" si="4"/>
        <v>6</v>
      </c>
      <c r="G11" s="52">
        <f t="shared" si="4"/>
        <v>5</v>
      </c>
      <c r="H11" s="52">
        <f t="shared" si="4"/>
        <v>8</v>
      </c>
      <c r="I11" s="52">
        <f t="shared" si="4"/>
        <v>8</v>
      </c>
      <c r="J11" s="52">
        <f t="shared" si="4"/>
        <v>8</v>
      </c>
      <c r="K11" s="52">
        <f t="shared" si="4"/>
        <v>4</v>
      </c>
      <c r="L11" s="33">
        <f>SUM(E11:K11)</f>
        <v>47</v>
      </c>
      <c r="M11" s="52">
        <f t="shared" ref="M11:R11" si="5">SUM(M3:M10)</f>
        <v>4</v>
      </c>
      <c r="N11" s="52">
        <f t="shared" si="5"/>
        <v>8</v>
      </c>
      <c r="O11" s="52">
        <f t="shared" si="5"/>
        <v>8</v>
      </c>
      <c r="P11" s="52">
        <f t="shared" si="5"/>
        <v>8</v>
      </c>
      <c r="Q11" s="52">
        <f t="shared" si="5"/>
        <v>8</v>
      </c>
      <c r="R11" s="52">
        <f t="shared" si="5"/>
        <v>8</v>
      </c>
      <c r="S11" s="52">
        <f>SUM(S3:S10)</f>
        <v>3</v>
      </c>
      <c r="T11" s="33">
        <f t="shared" ref="T11" si="6">SUM(M11:R11)</f>
        <v>44</v>
      </c>
      <c r="U11" s="52">
        <f t="shared" ref="U11:Z11" si="7">SUM(U3:U10)</f>
        <v>8</v>
      </c>
      <c r="V11" s="52">
        <f t="shared" si="7"/>
        <v>5</v>
      </c>
      <c r="W11" s="52">
        <f t="shared" si="7"/>
        <v>8</v>
      </c>
      <c r="X11" s="52">
        <f t="shared" si="7"/>
        <v>8</v>
      </c>
      <c r="Y11" s="52">
        <f t="shared" si="7"/>
        <v>7</v>
      </c>
      <c r="Z11" s="52">
        <f t="shared" si="7"/>
        <v>3</v>
      </c>
      <c r="AA11" s="33">
        <f t="shared" ref="AA11" si="8">SUM(S11:Z11)</f>
        <v>86</v>
      </c>
      <c r="AB11" s="19" t="s">
        <v>44</v>
      </c>
      <c r="AC11" s="20"/>
      <c r="AD11" s="21"/>
      <c r="AE11"/>
    </row>
    <row r="12" spans="1:31" hidden="1"/>
    <row r="13" spans="1:31" hidden="1"/>
    <row r="14" spans="1:31" hidden="1"/>
    <row r="15" spans="1:31" hidden="1"/>
    <row r="16" spans="1:31" hidden="1"/>
    <row r="17" spans="1:32" hidden="1"/>
    <row r="18" spans="1:32" hidden="1">
      <c r="B18" s="75"/>
      <c r="C18" s="25"/>
      <c r="V18" s="3"/>
      <c r="AE18" s="15"/>
      <c r="AF18" s="9"/>
    </row>
    <row r="19" spans="1:32" hidden="1">
      <c r="B19" s="75"/>
      <c r="C19" s="25"/>
      <c r="V19" s="3"/>
      <c r="AE19" s="15"/>
      <c r="AF19" s="9"/>
    </row>
    <row r="20" spans="1:32" hidden="1">
      <c r="B20" s="75"/>
      <c r="C20" s="25"/>
      <c r="V20" s="3"/>
      <c r="AE20" s="15"/>
      <c r="AF20" s="9"/>
    </row>
    <row r="21" spans="1:32" hidden="1">
      <c r="A21" s="25" t="s">
        <v>49</v>
      </c>
      <c r="B21" s="75"/>
      <c r="C21" s="25"/>
      <c r="E21" s="3">
        <v>1</v>
      </c>
      <c r="F21" s="3">
        <v>1</v>
      </c>
      <c r="G21" s="3">
        <v>0</v>
      </c>
      <c r="H21" s="3">
        <v>1</v>
      </c>
      <c r="I21" s="3">
        <v>1</v>
      </c>
      <c r="J21" s="3">
        <v>1</v>
      </c>
      <c r="K21" s="3">
        <v>1</v>
      </c>
      <c r="L21" s="3" t="s">
        <v>126</v>
      </c>
      <c r="M21" s="3">
        <v>0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0</v>
      </c>
      <c r="U21" s="7">
        <v>1</v>
      </c>
      <c r="V21" s="3">
        <v>0</v>
      </c>
      <c r="W21" s="3">
        <v>1</v>
      </c>
      <c r="X21" s="3">
        <v>1</v>
      </c>
      <c r="Y21" s="3">
        <v>0</v>
      </c>
      <c r="Z21" s="3">
        <v>1</v>
      </c>
      <c r="AA21" s="3">
        <f>SUM(E21:K21,M21:S21,U21:Z21)</f>
        <v>15</v>
      </c>
      <c r="AE21" s="14"/>
      <c r="AF21" s="10"/>
    </row>
    <row r="22" spans="1:32" hidden="1">
      <c r="A22" s="25" t="s">
        <v>46</v>
      </c>
      <c r="B22" s="75"/>
      <c r="C22" s="25"/>
      <c r="E22" s="3">
        <v>1</v>
      </c>
      <c r="F22" s="3">
        <v>1</v>
      </c>
      <c r="G22" s="3">
        <v>0</v>
      </c>
      <c r="H22" s="3">
        <v>1</v>
      </c>
      <c r="I22" s="3">
        <v>1</v>
      </c>
      <c r="J22" s="3">
        <v>1</v>
      </c>
      <c r="K22" s="3">
        <v>1</v>
      </c>
      <c r="L22" s="3" t="s">
        <v>126</v>
      </c>
      <c r="M22" s="3">
        <v>0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0</v>
      </c>
      <c r="U22" s="7">
        <v>1</v>
      </c>
      <c r="V22" s="3">
        <v>0</v>
      </c>
      <c r="W22" s="3">
        <v>1</v>
      </c>
      <c r="X22" s="3">
        <v>1</v>
      </c>
      <c r="Y22" s="3">
        <v>1</v>
      </c>
      <c r="Z22" s="3">
        <v>1</v>
      </c>
      <c r="AA22" s="3">
        <f t="shared" ref="AA22:AA25" si="9">SUM(E22:K22,M22:S22,U22:Z22)</f>
        <v>16</v>
      </c>
      <c r="AD22" s="8"/>
      <c r="AE22" s="13"/>
      <c r="AF22" s="10"/>
    </row>
    <row r="23" spans="1:32" hidden="1">
      <c r="A23" s="25" t="s">
        <v>47</v>
      </c>
      <c r="B23" s="75"/>
      <c r="C23" s="25"/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0</v>
      </c>
      <c r="L23" s="3" t="s">
        <v>126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0</v>
      </c>
      <c r="U23" s="7">
        <v>1</v>
      </c>
      <c r="V23" s="3">
        <v>1</v>
      </c>
      <c r="W23" s="3">
        <v>1</v>
      </c>
      <c r="X23" s="3">
        <v>1</v>
      </c>
      <c r="Y23" s="3">
        <v>1</v>
      </c>
      <c r="Z23" s="3">
        <v>0</v>
      </c>
      <c r="AA23" s="3">
        <f t="shared" si="9"/>
        <v>17</v>
      </c>
      <c r="AD23" s="8"/>
      <c r="AE23" s="13"/>
      <c r="AF23" s="9"/>
    </row>
    <row r="24" spans="1:32" hidden="1">
      <c r="A24" s="25" t="s">
        <v>48</v>
      </c>
      <c r="B24" s="75"/>
      <c r="C24" s="25"/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" t="s">
        <v>126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U24" s="7">
        <v>1</v>
      </c>
      <c r="V24" s="3">
        <v>1</v>
      </c>
      <c r="W24" s="3">
        <v>1</v>
      </c>
      <c r="X24" s="3">
        <v>1</v>
      </c>
      <c r="Y24" s="3">
        <v>1</v>
      </c>
      <c r="Z24" s="3">
        <v>0</v>
      </c>
      <c r="AA24" s="3">
        <f t="shared" si="9"/>
        <v>18</v>
      </c>
      <c r="AE24" s="13"/>
      <c r="AF24" s="11"/>
    </row>
    <row r="25" spans="1:32" hidden="1">
      <c r="A25" s="25" t="s">
        <v>45</v>
      </c>
      <c r="B25" s="75"/>
      <c r="C25" s="25"/>
      <c r="E25" s="3">
        <v>1</v>
      </c>
      <c r="F25" s="3">
        <v>0</v>
      </c>
      <c r="G25" s="3">
        <v>1</v>
      </c>
      <c r="H25" s="3">
        <v>1</v>
      </c>
      <c r="I25" s="3">
        <v>1</v>
      </c>
      <c r="J25" s="3">
        <v>1</v>
      </c>
      <c r="K25" s="3">
        <v>0</v>
      </c>
      <c r="L25" s="3" t="s">
        <v>126</v>
      </c>
      <c r="M25" s="3">
        <v>0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U25" s="7">
        <v>1</v>
      </c>
      <c r="V25" s="3">
        <v>1</v>
      </c>
      <c r="W25" s="3">
        <v>1</v>
      </c>
      <c r="X25" s="3">
        <v>1</v>
      </c>
      <c r="Y25" s="3">
        <v>1</v>
      </c>
      <c r="Z25" s="3">
        <v>0</v>
      </c>
      <c r="AA25" s="3">
        <f t="shared" si="9"/>
        <v>16</v>
      </c>
      <c r="AE25" s="15"/>
      <c r="AF25" s="9"/>
    </row>
    <row r="26" spans="1:32" hidden="1">
      <c r="A26" s="25" t="s">
        <v>81</v>
      </c>
      <c r="B26" s="75"/>
      <c r="C26" s="25"/>
      <c r="E26" s="3">
        <v>1</v>
      </c>
      <c r="V26" s="3"/>
      <c r="AA26" s="3">
        <f t="shared" ref="AA26" si="10">SUM(E26:K26,M26:R26,T26:Z26)</f>
        <v>1</v>
      </c>
      <c r="AE26" s="15"/>
      <c r="AF26" s="9"/>
    </row>
    <row r="27" spans="1:32" hidden="1"/>
    <row r="28" spans="1:32" hidden="1"/>
    <row r="29" spans="1:32" hidden="1"/>
    <row r="30" spans="1:32" hidden="1"/>
    <row r="31" spans="1:32" ht="19.5">
      <c r="A31" s="84" t="s">
        <v>82</v>
      </c>
      <c r="B31" s="84"/>
      <c r="C31" s="227" t="s">
        <v>201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10"/>
    </row>
    <row r="32" spans="1:32" ht="19.5">
      <c r="A32" s="227" t="s">
        <v>202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13"/>
      <c r="AF32" s="9"/>
    </row>
    <row r="33" spans="1:32" ht="19.5">
      <c r="A33" s="227" t="s">
        <v>79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11"/>
    </row>
    <row r="34" spans="1:32" ht="19.5">
      <c r="A34" s="227" t="s">
        <v>203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9"/>
    </row>
    <row r="35" spans="1:32" ht="19.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</row>
    <row r="36" spans="1:32" ht="19.5" hidden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2" ht="19.5">
      <c r="A37" s="83" t="s">
        <v>73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15"/>
    </row>
  </sheetData>
  <mergeCells count="6">
    <mergeCell ref="A34:AE34"/>
    <mergeCell ref="A1:AD1"/>
    <mergeCell ref="A11:B11"/>
    <mergeCell ref="C31:AE31"/>
    <mergeCell ref="A32:AD32"/>
    <mergeCell ref="A33:AE33"/>
  </mergeCells>
  <phoneticPr fontId="1" type="noConversion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7"/>
  <sheetViews>
    <sheetView workbookViewId="0">
      <selection activeCell="F39" sqref="F39"/>
    </sheetView>
  </sheetViews>
  <sheetFormatPr defaultRowHeight="16.5"/>
  <cols>
    <col min="1" max="1" width="9.125" style="25" customWidth="1"/>
    <col min="2" max="2" width="15.75" style="23" customWidth="1"/>
    <col min="3" max="3" width="2.5" style="23" customWidth="1"/>
    <col min="4" max="4" width="3.625" style="29" customWidth="1"/>
    <col min="5" max="10" width="3" style="3" customWidth="1"/>
    <col min="11" max="11" width="3.5" style="3" customWidth="1"/>
    <col min="12" max="12" width="6" style="3" customWidth="1"/>
    <col min="13" max="18" width="3" style="3" customWidth="1"/>
    <col min="19" max="19" width="2.875" style="3" customWidth="1"/>
    <col min="20" max="20" width="5.375" style="7" customWidth="1"/>
    <col min="21" max="21" width="3" style="1" customWidth="1"/>
    <col min="22" max="25" width="3" style="3" customWidth="1"/>
    <col min="26" max="26" width="3.5" style="3" customWidth="1"/>
    <col min="27" max="27" width="5.875" style="4" customWidth="1"/>
    <col min="28" max="28" width="5.875" style="5" customWidth="1"/>
    <col min="29" max="29" width="5.875" style="6" hidden="1" customWidth="1"/>
    <col min="30" max="30" width="9" style="12" customWidth="1"/>
    <col min="31" max="31" width="9.5" customWidth="1"/>
    <col min="33" max="33" width="9.625" bestFit="1" customWidth="1"/>
  </cols>
  <sheetData>
    <row r="1" spans="1:31" ht="20.25" thickBot="1">
      <c r="A1" s="243" t="s">
        <v>194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</row>
    <row r="2" spans="1:31" ht="45" customHeight="1">
      <c r="A2" s="46" t="s">
        <v>17</v>
      </c>
      <c r="B2" s="47" t="s">
        <v>57</v>
      </c>
      <c r="C2" s="53" t="s">
        <v>42</v>
      </c>
      <c r="D2" s="48" t="s">
        <v>43</v>
      </c>
      <c r="E2" s="49" t="s">
        <v>59</v>
      </c>
      <c r="F2" s="49" t="s">
        <v>84</v>
      </c>
      <c r="G2" s="49" t="s">
        <v>85</v>
      </c>
      <c r="H2" s="49" t="s">
        <v>86</v>
      </c>
      <c r="I2" s="49" t="s">
        <v>87</v>
      </c>
      <c r="J2" s="49" t="s">
        <v>88</v>
      </c>
      <c r="K2" s="49" t="s">
        <v>89</v>
      </c>
      <c r="L2" s="65" t="s">
        <v>55</v>
      </c>
      <c r="M2" s="49" t="s">
        <v>90</v>
      </c>
      <c r="N2" s="49" t="s">
        <v>91</v>
      </c>
      <c r="O2" s="49" t="s">
        <v>37</v>
      </c>
      <c r="P2" s="49" t="s">
        <v>38</v>
      </c>
      <c r="Q2" s="50" t="s">
        <v>24</v>
      </c>
      <c r="R2" s="49" t="s">
        <v>39</v>
      </c>
      <c r="S2" s="49" t="s">
        <v>40</v>
      </c>
      <c r="T2" s="65" t="s">
        <v>54</v>
      </c>
      <c r="U2" s="49" t="s">
        <v>28</v>
      </c>
      <c r="V2" s="49" t="s">
        <v>29</v>
      </c>
      <c r="W2" s="49" t="s">
        <v>30</v>
      </c>
      <c r="X2" s="49" t="s">
        <v>31</v>
      </c>
      <c r="Y2" s="49" t="s">
        <v>26</v>
      </c>
      <c r="Z2" s="49" t="s">
        <v>27</v>
      </c>
      <c r="AA2" s="65" t="s">
        <v>56</v>
      </c>
      <c r="AB2" s="16" t="s">
        <v>20</v>
      </c>
      <c r="AC2" s="17" t="s">
        <v>19</v>
      </c>
      <c r="AD2" s="18" t="s">
        <v>18</v>
      </c>
    </row>
    <row r="3" spans="1:31">
      <c r="A3" s="247" t="s">
        <v>2</v>
      </c>
      <c r="B3" s="57" t="s">
        <v>93</v>
      </c>
      <c r="C3" s="57"/>
      <c r="D3" s="58"/>
      <c r="E3" s="59"/>
      <c r="F3" s="59"/>
      <c r="G3" s="59"/>
      <c r="H3" s="59"/>
      <c r="I3" s="59"/>
      <c r="J3" s="59"/>
      <c r="K3" s="79"/>
      <c r="L3" s="33">
        <f>SUM(E3:K3)</f>
        <v>0</v>
      </c>
      <c r="M3" s="59"/>
      <c r="N3" s="59"/>
      <c r="O3" s="59"/>
      <c r="P3" s="59"/>
      <c r="Q3" s="59"/>
      <c r="R3" s="59"/>
      <c r="S3" s="59"/>
      <c r="T3" s="33">
        <f t="shared" ref="T3:T12" si="0">SUM(M3:S3)</f>
        <v>0</v>
      </c>
      <c r="U3" s="59"/>
      <c r="V3" s="59"/>
      <c r="W3" s="59"/>
      <c r="X3" s="59"/>
      <c r="Y3" s="59"/>
      <c r="Z3" s="59"/>
      <c r="AA3" s="33">
        <f t="shared" ref="AA3" si="1">SUM(S3:Z3)</f>
        <v>0</v>
      </c>
      <c r="AB3" s="60">
        <f>SUM(AA3,T3,L3)</f>
        <v>0</v>
      </c>
      <c r="AC3" s="61"/>
      <c r="AD3" s="62">
        <f>AB3/AB25</f>
        <v>0</v>
      </c>
    </row>
    <row r="4" spans="1:31">
      <c r="A4" s="247"/>
      <c r="B4" s="57" t="s">
        <v>69</v>
      </c>
      <c r="C4" s="98" t="s">
        <v>115</v>
      </c>
      <c r="D4" s="99" t="s">
        <v>114</v>
      </c>
      <c r="E4" s="59">
        <v>1</v>
      </c>
      <c r="F4" s="113" t="s">
        <v>116</v>
      </c>
      <c r="G4" s="59">
        <v>1</v>
      </c>
      <c r="H4" s="59">
        <v>1</v>
      </c>
      <c r="I4" s="59">
        <v>1</v>
      </c>
      <c r="J4" s="59">
        <v>1</v>
      </c>
      <c r="K4" s="113" t="s">
        <v>118</v>
      </c>
      <c r="L4" s="33">
        <f>SUM(E4:K4)</f>
        <v>5</v>
      </c>
      <c r="M4" s="59">
        <v>1</v>
      </c>
      <c r="N4" s="59">
        <v>1</v>
      </c>
      <c r="O4" s="59">
        <v>1</v>
      </c>
      <c r="P4" s="59">
        <v>1</v>
      </c>
      <c r="Q4" s="59">
        <v>1</v>
      </c>
      <c r="R4" s="59">
        <v>1</v>
      </c>
      <c r="S4" s="59">
        <v>1</v>
      </c>
      <c r="T4" s="33">
        <f t="shared" si="0"/>
        <v>7</v>
      </c>
      <c r="U4" s="59">
        <v>1</v>
      </c>
      <c r="V4" s="59">
        <v>1</v>
      </c>
      <c r="W4" s="59">
        <v>1</v>
      </c>
      <c r="X4" s="59">
        <v>1</v>
      </c>
      <c r="Y4" s="59">
        <v>1</v>
      </c>
      <c r="Z4" s="113" t="s">
        <v>196</v>
      </c>
      <c r="AA4" s="33">
        <f>SUM(U4:Z4)</f>
        <v>5</v>
      </c>
      <c r="AB4" s="60">
        <f t="shared" ref="AB4:AB14" si="2">SUM(L4,T4,AA4)</f>
        <v>17</v>
      </c>
      <c r="AC4" s="61"/>
      <c r="AD4" s="62">
        <f>AB4/AB25</f>
        <v>1</v>
      </c>
      <c r="AE4">
        <v>1</v>
      </c>
    </row>
    <row r="5" spans="1:31">
      <c r="A5" s="247"/>
      <c r="B5" s="57" t="s">
        <v>92</v>
      </c>
      <c r="C5" s="98" t="s">
        <v>115</v>
      </c>
      <c r="D5" s="99" t="s">
        <v>114</v>
      </c>
      <c r="E5" s="59">
        <v>1</v>
      </c>
      <c r="F5" s="113" t="s">
        <v>116</v>
      </c>
      <c r="G5" s="59">
        <v>1</v>
      </c>
      <c r="H5" s="59">
        <v>1</v>
      </c>
      <c r="I5" s="59">
        <v>1</v>
      </c>
      <c r="J5" s="59">
        <v>1</v>
      </c>
      <c r="K5" s="113" t="s">
        <v>118</v>
      </c>
      <c r="L5" s="33">
        <f>SUM(E5:K5)</f>
        <v>5</v>
      </c>
      <c r="M5" s="59">
        <v>1</v>
      </c>
      <c r="N5" s="59">
        <v>1</v>
      </c>
      <c r="O5" s="59">
        <v>1</v>
      </c>
      <c r="P5" s="59">
        <v>1</v>
      </c>
      <c r="Q5" s="59">
        <v>1</v>
      </c>
      <c r="R5" s="59">
        <v>1</v>
      </c>
      <c r="S5" s="59">
        <v>1</v>
      </c>
      <c r="T5" s="33">
        <f t="shared" si="0"/>
        <v>7</v>
      </c>
      <c r="U5" s="59">
        <v>1</v>
      </c>
      <c r="V5" s="59">
        <v>1</v>
      </c>
      <c r="W5" s="59">
        <v>1</v>
      </c>
      <c r="X5" s="59">
        <v>1</v>
      </c>
      <c r="Y5" s="59">
        <v>1</v>
      </c>
      <c r="Z5" s="113" t="s">
        <v>195</v>
      </c>
      <c r="AA5" s="33">
        <f t="shared" ref="AA5:AA14" si="3">SUM(U5:Z5)</f>
        <v>5</v>
      </c>
      <c r="AB5" s="60">
        <f t="shared" si="2"/>
        <v>17</v>
      </c>
      <c r="AC5" s="61"/>
      <c r="AD5" s="62">
        <f>AB5/AB25</f>
        <v>1</v>
      </c>
      <c r="AE5">
        <v>1</v>
      </c>
    </row>
    <row r="6" spans="1:31">
      <c r="A6" s="247" t="s">
        <v>3</v>
      </c>
      <c r="B6" s="57" t="s">
        <v>93</v>
      </c>
      <c r="C6" s="98"/>
      <c r="D6" s="99"/>
      <c r="E6" s="59"/>
      <c r="F6" s="59"/>
      <c r="G6" s="59"/>
      <c r="H6" s="59"/>
      <c r="I6" s="59"/>
      <c r="J6" s="59"/>
      <c r="K6" s="59"/>
      <c r="L6" s="33">
        <f t="shared" ref="L6:L14" si="4">SUM(E6:K6)</f>
        <v>0</v>
      </c>
      <c r="M6" s="59"/>
      <c r="N6" s="59"/>
      <c r="O6" s="59"/>
      <c r="P6" s="59"/>
      <c r="Q6" s="59"/>
      <c r="R6" s="59"/>
      <c r="S6" s="59"/>
      <c r="T6" s="33">
        <f t="shared" si="0"/>
        <v>0</v>
      </c>
      <c r="U6" s="59"/>
      <c r="V6" s="59"/>
      <c r="W6" s="59"/>
      <c r="X6" s="59"/>
      <c r="Y6" s="59"/>
      <c r="Z6" s="59"/>
      <c r="AA6" s="33">
        <f t="shared" si="3"/>
        <v>0</v>
      </c>
      <c r="AB6" s="60">
        <f t="shared" si="2"/>
        <v>0</v>
      </c>
      <c r="AC6" s="61"/>
      <c r="AD6" s="62">
        <f>AB6/AB22</f>
        <v>0</v>
      </c>
      <c r="AE6">
        <v>1</v>
      </c>
    </row>
    <row r="7" spans="1:31">
      <c r="A7" s="247"/>
      <c r="B7" s="57" t="s">
        <v>69</v>
      </c>
      <c r="C7" s="98" t="s">
        <v>119</v>
      </c>
      <c r="D7" s="99" t="s">
        <v>120</v>
      </c>
      <c r="E7" s="59">
        <v>1</v>
      </c>
      <c r="F7" s="59">
        <v>0</v>
      </c>
      <c r="G7" s="113" t="s">
        <v>122</v>
      </c>
      <c r="H7" s="59">
        <v>1</v>
      </c>
      <c r="I7" s="59">
        <v>1</v>
      </c>
      <c r="J7" s="59">
        <v>1</v>
      </c>
      <c r="K7" s="59">
        <v>1</v>
      </c>
      <c r="L7" s="33">
        <f t="shared" si="4"/>
        <v>5</v>
      </c>
      <c r="M7" s="113" t="s">
        <v>107</v>
      </c>
      <c r="N7" s="59">
        <v>1</v>
      </c>
      <c r="O7" s="59">
        <v>1</v>
      </c>
      <c r="P7" s="59">
        <v>1</v>
      </c>
      <c r="Q7" s="59">
        <v>1</v>
      </c>
      <c r="R7" s="59">
        <v>1</v>
      </c>
      <c r="S7" s="113" t="s">
        <v>118</v>
      </c>
      <c r="T7" s="33">
        <f t="shared" si="0"/>
        <v>5</v>
      </c>
      <c r="U7" s="59">
        <v>0</v>
      </c>
      <c r="V7" s="59">
        <v>1</v>
      </c>
      <c r="W7" s="59">
        <v>1</v>
      </c>
      <c r="X7" s="59">
        <v>1</v>
      </c>
      <c r="Y7" s="59">
        <v>0</v>
      </c>
      <c r="Z7" s="59">
        <v>1</v>
      </c>
      <c r="AA7" s="33">
        <f t="shared" si="3"/>
        <v>4</v>
      </c>
      <c r="AB7" s="60">
        <f t="shared" si="2"/>
        <v>14</v>
      </c>
      <c r="AC7" s="61"/>
      <c r="AD7" s="62">
        <f>AB7/AB21</f>
        <v>0.82352941176470584</v>
      </c>
      <c r="AE7">
        <v>1</v>
      </c>
    </row>
    <row r="8" spans="1:31">
      <c r="A8" s="247"/>
      <c r="B8" s="57" t="s">
        <v>92</v>
      </c>
      <c r="C8" s="98" t="s">
        <v>115</v>
      </c>
      <c r="D8" s="99" t="s">
        <v>114</v>
      </c>
      <c r="E8" s="59">
        <v>1</v>
      </c>
      <c r="F8" s="113" t="s">
        <v>116</v>
      </c>
      <c r="G8" s="59">
        <v>1</v>
      </c>
      <c r="H8" s="59">
        <v>1</v>
      </c>
      <c r="I8" s="59">
        <v>1</v>
      </c>
      <c r="J8" s="59">
        <v>1</v>
      </c>
      <c r="K8" s="113" t="s">
        <v>118</v>
      </c>
      <c r="L8" s="33">
        <f t="shared" si="4"/>
        <v>5</v>
      </c>
      <c r="M8" s="59">
        <v>1</v>
      </c>
      <c r="N8" s="59">
        <v>1</v>
      </c>
      <c r="O8" s="59">
        <v>1</v>
      </c>
      <c r="P8" s="59">
        <v>1</v>
      </c>
      <c r="Q8" s="59">
        <v>1</v>
      </c>
      <c r="R8" s="59">
        <v>1</v>
      </c>
      <c r="S8" s="59">
        <v>1</v>
      </c>
      <c r="T8" s="33">
        <f t="shared" si="0"/>
        <v>7</v>
      </c>
      <c r="U8" s="59">
        <v>1</v>
      </c>
      <c r="V8" s="59">
        <v>1</v>
      </c>
      <c r="W8" s="59">
        <v>1</v>
      </c>
      <c r="X8" s="59">
        <v>1</v>
      </c>
      <c r="Y8" s="59">
        <v>1</v>
      </c>
      <c r="Z8" s="113" t="s">
        <v>195</v>
      </c>
      <c r="AA8" s="33">
        <f t="shared" si="3"/>
        <v>5</v>
      </c>
      <c r="AB8" s="60">
        <f t="shared" si="2"/>
        <v>17</v>
      </c>
      <c r="AC8" s="61"/>
      <c r="AD8" s="62">
        <f>AB8/AB25</f>
        <v>1</v>
      </c>
      <c r="AE8">
        <v>1</v>
      </c>
    </row>
    <row r="9" spans="1:31">
      <c r="A9" s="64" t="s">
        <v>4</v>
      </c>
      <c r="B9" s="45" t="s">
        <v>97</v>
      </c>
      <c r="C9" s="100" t="s">
        <v>115</v>
      </c>
      <c r="D9" s="101" t="s">
        <v>123</v>
      </c>
      <c r="E9" s="34">
        <v>1</v>
      </c>
      <c r="F9" s="96" t="s">
        <v>116</v>
      </c>
      <c r="G9" s="34">
        <v>1</v>
      </c>
      <c r="H9" s="34">
        <v>1</v>
      </c>
      <c r="I9" s="34">
        <v>1</v>
      </c>
      <c r="J9" s="34">
        <v>1</v>
      </c>
      <c r="K9" s="96" t="s">
        <v>118</v>
      </c>
      <c r="L9" s="33">
        <f t="shared" si="4"/>
        <v>5</v>
      </c>
      <c r="M9" s="34">
        <v>1</v>
      </c>
      <c r="N9" s="34">
        <v>1</v>
      </c>
      <c r="O9" s="34">
        <v>1</v>
      </c>
      <c r="P9" s="34">
        <v>1</v>
      </c>
      <c r="Q9" s="34">
        <v>1</v>
      </c>
      <c r="R9" s="34">
        <v>1</v>
      </c>
      <c r="S9" s="34">
        <v>1</v>
      </c>
      <c r="T9" s="33">
        <f t="shared" si="0"/>
        <v>7</v>
      </c>
      <c r="U9" s="34">
        <v>1</v>
      </c>
      <c r="V9" s="34">
        <v>1</v>
      </c>
      <c r="W9" s="34">
        <v>1</v>
      </c>
      <c r="X9" s="34">
        <v>1</v>
      </c>
      <c r="Y9" s="34">
        <v>1</v>
      </c>
      <c r="Z9" s="96" t="s">
        <v>195</v>
      </c>
      <c r="AA9" s="33">
        <f t="shared" si="3"/>
        <v>5</v>
      </c>
      <c r="AB9" s="54">
        <f t="shared" si="2"/>
        <v>17</v>
      </c>
      <c r="AC9" s="35"/>
      <c r="AD9" s="62">
        <f>AB9/AB25</f>
        <v>1</v>
      </c>
      <c r="AE9">
        <v>1</v>
      </c>
    </row>
    <row r="10" spans="1:31">
      <c r="A10" s="64" t="s">
        <v>5</v>
      </c>
      <c r="B10" s="45" t="s">
        <v>97</v>
      </c>
      <c r="C10" s="100" t="s">
        <v>115</v>
      </c>
      <c r="D10" s="101" t="s">
        <v>123</v>
      </c>
      <c r="E10" s="34">
        <v>1</v>
      </c>
      <c r="F10" s="96" t="s">
        <v>116</v>
      </c>
      <c r="G10" s="34">
        <v>1</v>
      </c>
      <c r="H10" s="34">
        <v>1</v>
      </c>
      <c r="I10" s="34">
        <v>1</v>
      </c>
      <c r="J10" s="34">
        <v>1</v>
      </c>
      <c r="K10" s="96" t="s">
        <v>118</v>
      </c>
      <c r="L10" s="33">
        <f t="shared" si="4"/>
        <v>5</v>
      </c>
      <c r="M10" s="34">
        <v>1</v>
      </c>
      <c r="N10" s="34">
        <v>1</v>
      </c>
      <c r="O10" s="34">
        <v>1</v>
      </c>
      <c r="P10" s="34">
        <v>1</v>
      </c>
      <c r="Q10" s="34">
        <v>1</v>
      </c>
      <c r="R10" s="34">
        <v>1</v>
      </c>
      <c r="S10" s="34">
        <v>1</v>
      </c>
      <c r="T10" s="33">
        <f t="shared" si="0"/>
        <v>7</v>
      </c>
      <c r="U10" s="34">
        <v>1</v>
      </c>
      <c r="V10" s="34">
        <v>1</v>
      </c>
      <c r="W10" s="34">
        <v>1</v>
      </c>
      <c r="X10" s="34">
        <v>1</v>
      </c>
      <c r="Y10" s="34">
        <v>1</v>
      </c>
      <c r="Z10" s="96" t="s">
        <v>195</v>
      </c>
      <c r="AA10" s="33">
        <f t="shared" si="3"/>
        <v>5</v>
      </c>
      <c r="AB10" s="54">
        <f t="shared" si="2"/>
        <v>17</v>
      </c>
      <c r="AC10" s="35"/>
      <c r="AD10" s="62">
        <f>AB10/AB25</f>
        <v>1</v>
      </c>
      <c r="AE10">
        <v>1</v>
      </c>
    </row>
    <row r="11" spans="1:31" s="2" customFormat="1">
      <c r="A11" s="64" t="s">
        <v>50</v>
      </c>
      <c r="B11" s="45" t="s">
        <v>97</v>
      </c>
      <c r="C11" s="100" t="s">
        <v>124</v>
      </c>
      <c r="D11" s="101" t="s">
        <v>125</v>
      </c>
      <c r="E11" s="34">
        <v>1</v>
      </c>
      <c r="F11" s="34">
        <v>1</v>
      </c>
      <c r="G11" s="96" t="s">
        <v>122</v>
      </c>
      <c r="H11" s="34">
        <v>1</v>
      </c>
      <c r="I11" s="34">
        <v>1</v>
      </c>
      <c r="J11" s="34">
        <v>1</v>
      </c>
      <c r="K11" s="34">
        <v>1</v>
      </c>
      <c r="L11" s="33">
        <f t="shared" si="4"/>
        <v>6</v>
      </c>
      <c r="M11" s="96" t="s">
        <v>121</v>
      </c>
      <c r="N11" s="34">
        <v>1</v>
      </c>
      <c r="O11" s="34">
        <v>1</v>
      </c>
      <c r="P11" s="34">
        <v>1</v>
      </c>
      <c r="Q11" s="34">
        <v>1</v>
      </c>
      <c r="R11" s="34">
        <v>1</v>
      </c>
      <c r="S11" s="96" t="s">
        <v>117</v>
      </c>
      <c r="T11" s="33">
        <f t="shared" si="0"/>
        <v>5</v>
      </c>
      <c r="U11" s="34">
        <v>0</v>
      </c>
      <c r="V11" s="96" t="s">
        <v>121</v>
      </c>
      <c r="W11" s="34">
        <v>1</v>
      </c>
      <c r="X11" s="34">
        <v>1</v>
      </c>
      <c r="Y11" s="34">
        <v>1</v>
      </c>
      <c r="Z11" s="34">
        <v>0</v>
      </c>
      <c r="AA11" s="33">
        <f t="shared" si="3"/>
        <v>3</v>
      </c>
      <c r="AB11" s="54">
        <f t="shared" si="2"/>
        <v>14</v>
      </c>
      <c r="AC11" s="35"/>
      <c r="AD11" s="62">
        <f>AB11/AB22</f>
        <v>0.875</v>
      </c>
      <c r="AE11">
        <v>1</v>
      </c>
    </row>
    <row r="12" spans="1:31" s="2" customFormat="1">
      <c r="A12" s="63" t="s">
        <v>51</v>
      </c>
      <c r="B12" s="45" t="s">
        <v>97</v>
      </c>
      <c r="C12" s="102" t="s">
        <v>124</v>
      </c>
      <c r="D12" s="103" t="s">
        <v>123</v>
      </c>
      <c r="E12" s="36">
        <v>1</v>
      </c>
      <c r="F12" s="36">
        <v>1</v>
      </c>
      <c r="G12" s="97" t="s">
        <v>121</v>
      </c>
      <c r="H12" s="36">
        <v>1</v>
      </c>
      <c r="I12" s="36">
        <v>1</v>
      </c>
      <c r="J12" s="36">
        <v>1</v>
      </c>
      <c r="K12" s="36">
        <v>1</v>
      </c>
      <c r="L12" s="33">
        <f t="shared" si="4"/>
        <v>6</v>
      </c>
      <c r="M12" s="97" t="s">
        <v>121</v>
      </c>
      <c r="N12" s="36">
        <v>1</v>
      </c>
      <c r="O12" s="36">
        <v>1</v>
      </c>
      <c r="P12" s="36">
        <v>1</v>
      </c>
      <c r="Q12" s="36">
        <v>1</v>
      </c>
      <c r="R12" s="36">
        <v>1</v>
      </c>
      <c r="S12" s="97" t="s">
        <v>117</v>
      </c>
      <c r="T12" s="33">
        <f t="shared" si="0"/>
        <v>5</v>
      </c>
      <c r="U12" s="36">
        <v>1</v>
      </c>
      <c r="V12" s="96" t="s">
        <v>121</v>
      </c>
      <c r="W12" s="36">
        <v>1</v>
      </c>
      <c r="X12" s="36">
        <v>1</v>
      </c>
      <c r="Y12" s="36">
        <v>1</v>
      </c>
      <c r="Z12" s="36">
        <v>0</v>
      </c>
      <c r="AA12" s="33">
        <f t="shared" si="3"/>
        <v>4</v>
      </c>
      <c r="AB12" s="56">
        <f t="shared" si="2"/>
        <v>15</v>
      </c>
      <c r="AC12" s="30"/>
      <c r="AD12" s="62">
        <f>AB12/AB22</f>
        <v>0.9375</v>
      </c>
      <c r="AE12">
        <v>1</v>
      </c>
    </row>
    <row r="13" spans="1:31" ht="17.25" customHeight="1">
      <c r="A13" s="63" t="s">
        <v>52</v>
      </c>
      <c r="B13" s="45" t="s">
        <v>97</v>
      </c>
      <c r="C13" s="102" t="s">
        <v>119</v>
      </c>
      <c r="D13" s="103" t="s">
        <v>123</v>
      </c>
      <c r="E13" s="36">
        <v>1</v>
      </c>
      <c r="F13" s="36">
        <v>1</v>
      </c>
      <c r="G13" s="97" t="s">
        <v>122</v>
      </c>
      <c r="H13" s="36">
        <v>1</v>
      </c>
      <c r="I13" s="36">
        <v>1</v>
      </c>
      <c r="J13" s="36">
        <v>1</v>
      </c>
      <c r="K13" s="36">
        <v>1</v>
      </c>
      <c r="L13" s="33">
        <f t="shared" si="4"/>
        <v>6</v>
      </c>
      <c r="M13" s="97" t="s">
        <v>121</v>
      </c>
      <c r="N13" s="36">
        <v>1</v>
      </c>
      <c r="O13" s="36">
        <v>1</v>
      </c>
      <c r="P13" s="36">
        <v>1</v>
      </c>
      <c r="Q13" s="36">
        <v>1</v>
      </c>
      <c r="R13" s="36">
        <v>0</v>
      </c>
      <c r="S13" s="97" t="s">
        <v>117</v>
      </c>
      <c r="T13" s="33">
        <f>SUM(M13:S13)</f>
        <v>4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3">
        <f t="shared" si="3"/>
        <v>0</v>
      </c>
      <c r="AB13" s="56">
        <f t="shared" si="2"/>
        <v>10</v>
      </c>
      <c r="AC13" s="30"/>
      <c r="AD13" s="62">
        <f>AB13/AB21</f>
        <v>0.58823529411764708</v>
      </c>
      <c r="AE13">
        <v>1</v>
      </c>
    </row>
    <row r="14" spans="1:31" ht="15" customHeight="1">
      <c r="A14" s="248" t="s">
        <v>21</v>
      </c>
      <c r="B14" s="249"/>
      <c r="C14" s="82"/>
      <c r="D14" s="51"/>
      <c r="E14" s="52">
        <f t="shared" ref="E14:R14" si="5">SUM(E3:E13)</f>
        <v>9</v>
      </c>
      <c r="F14" s="52">
        <f t="shared" si="5"/>
        <v>3</v>
      </c>
      <c r="G14" s="52">
        <f t="shared" si="5"/>
        <v>5</v>
      </c>
      <c r="H14" s="52">
        <f t="shared" si="5"/>
        <v>9</v>
      </c>
      <c r="I14" s="52">
        <f t="shared" si="5"/>
        <v>9</v>
      </c>
      <c r="J14" s="52">
        <f t="shared" si="5"/>
        <v>9</v>
      </c>
      <c r="K14" s="52">
        <f t="shared" si="5"/>
        <v>4</v>
      </c>
      <c r="L14" s="33">
        <f t="shared" si="4"/>
        <v>48</v>
      </c>
      <c r="M14" s="52">
        <f t="shared" si="5"/>
        <v>5</v>
      </c>
      <c r="N14" s="52">
        <f t="shared" si="5"/>
        <v>9</v>
      </c>
      <c r="O14" s="52">
        <f t="shared" si="5"/>
        <v>9</v>
      </c>
      <c r="P14" s="52">
        <f t="shared" si="5"/>
        <v>9</v>
      </c>
      <c r="Q14" s="52">
        <f t="shared" si="5"/>
        <v>9</v>
      </c>
      <c r="R14" s="52">
        <f t="shared" si="5"/>
        <v>8</v>
      </c>
      <c r="S14" s="52">
        <f>SUM(S3:S13)</f>
        <v>5</v>
      </c>
      <c r="T14" s="33">
        <f>SUM(M14:S14)</f>
        <v>54</v>
      </c>
      <c r="U14" s="52">
        <f t="shared" ref="U14:Z14" si="6">SUM(U3:U13)</f>
        <v>6</v>
      </c>
      <c r="V14" s="52">
        <f t="shared" si="6"/>
        <v>6</v>
      </c>
      <c r="W14" s="52">
        <f t="shared" si="6"/>
        <v>8</v>
      </c>
      <c r="X14" s="52">
        <f t="shared" si="6"/>
        <v>8</v>
      </c>
      <c r="Y14" s="52">
        <f t="shared" si="6"/>
        <v>7</v>
      </c>
      <c r="Z14" s="52">
        <f t="shared" si="6"/>
        <v>1</v>
      </c>
      <c r="AA14" s="33">
        <f t="shared" si="3"/>
        <v>36</v>
      </c>
      <c r="AB14" s="19">
        <f t="shared" si="2"/>
        <v>138</v>
      </c>
      <c r="AC14" s="20"/>
      <c r="AD14" s="21"/>
    </row>
    <row r="15" spans="1:31" hidden="1">
      <c r="S15" s="7"/>
      <c r="T15" s="3"/>
      <c r="U15" s="7"/>
      <c r="V15" s="1"/>
      <c r="AA15" s="3"/>
      <c r="AB15" s="4"/>
      <c r="AC15" s="5"/>
      <c r="AD15" s="6"/>
    </row>
    <row r="16" spans="1:31" hidden="1">
      <c r="S16" s="7"/>
      <c r="T16" s="3"/>
      <c r="U16" s="7"/>
      <c r="V16" s="1"/>
      <c r="AA16" s="3"/>
      <c r="AB16" s="4"/>
      <c r="AC16" s="5"/>
      <c r="AD16" s="6"/>
    </row>
    <row r="17" spans="1:31" hidden="1">
      <c r="S17" s="7"/>
      <c r="T17" s="3"/>
      <c r="U17" s="7"/>
      <c r="V17" s="1"/>
      <c r="AA17" s="3"/>
      <c r="AB17" s="4"/>
      <c r="AC17" s="5"/>
      <c r="AD17" s="6"/>
    </row>
    <row r="18" spans="1:31" hidden="1">
      <c r="S18" s="7"/>
      <c r="T18" s="3"/>
      <c r="U18" s="7"/>
      <c r="V18" s="1"/>
      <c r="AA18" s="3"/>
      <c r="AB18" s="4"/>
      <c r="AC18" s="5"/>
      <c r="AD18" s="6"/>
    </row>
    <row r="19" spans="1:31" hidden="1">
      <c r="S19" s="7"/>
      <c r="T19" s="3"/>
      <c r="U19" s="7"/>
      <c r="V19" s="1"/>
      <c r="AA19" s="3"/>
      <c r="AB19" s="4"/>
      <c r="AC19" s="5"/>
      <c r="AD19" s="6"/>
    </row>
    <row r="20" spans="1:31" hidden="1">
      <c r="S20" s="7"/>
      <c r="T20" s="3"/>
      <c r="U20" s="7"/>
      <c r="V20" s="1"/>
      <c r="AA20" s="3"/>
      <c r="AB20" s="4"/>
      <c r="AC20" s="5"/>
      <c r="AD20" s="6"/>
    </row>
    <row r="21" spans="1:31" hidden="1">
      <c r="A21" s="25" t="s">
        <v>49</v>
      </c>
      <c r="B21" s="75"/>
      <c r="C21" s="25"/>
      <c r="E21" s="3">
        <v>1</v>
      </c>
      <c r="F21" s="3">
        <v>1</v>
      </c>
      <c r="G21" s="3">
        <v>0</v>
      </c>
      <c r="H21" s="3">
        <v>1</v>
      </c>
      <c r="I21" s="3">
        <v>1</v>
      </c>
      <c r="J21" s="3">
        <v>1</v>
      </c>
      <c r="K21" s="3">
        <v>1</v>
      </c>
      <c r="L21" s="33">
        <f t="shared" ref="L21:L25" si="7">SUM(E21:K21)</f>
        <v>6</v>
      </c>
      <c r="M21" s="3">
        <v>0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7">
        <v>0</v>
      </c>
      <c r="T21" s="33">
        <f t="shared" ref="T21:T25" si="8">SUM(M21:S21)</f>
        <v>5</v>
      </c>
      <c r="U21" s="7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3">
        <f t="shared" ref="AA21:AA25" si="9">SUM(U21:Z21)</f>
        <v>6</v>
      </c>
      <c r="AB21" s="3">
        <f>SUM(E21:K21,M21:S21,U21:Z21)</f>
        <v>17</v>
      </c>
      <c r="AC21" s="5"/>
      <c r="AD21" s="6"/>
      <c r="AE21" s="10"/>
    </row>
    <row r="22" spans="1:31" hidden="1">
      <c r="A22" s="25" t="s">
        <v>46</v>
      </c>
      <c r="B22" s="75"/>
      <c r="C22" s="25"/>
      <c r="E22" s="3">
        <v>1</v>
      </c>
      <c r="F22" s="3">
        <v>1</v>
      </c>
      <c r="G22" s="3">
        <v>0</v>
      </c>
      <c r="H22" s="3">
        <v>1</v>
      </c>
      <c r="I22" s="3">
        <v>1</v>
      </c>
      <c r="J22" s="3">
        <v>1</v>
      </c>
      <c r="K22" s="3">
        <v>1</v>
      </c>
      <c r="L22" s="33">
        <f t="shared" si="7"/>
        <v>6</v>
      </c>
      <c r="M22" s="3">
        <v>0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7">
        <v>0</v>
      </c>
      <c r="T22" s="33">
        <f t="shared" si="8"/>
        <v>5</v>
      </c>
      <c r="U22" s="7">
        <v>1</v>
      </c>
      <c r="V22" s="3">
        <v>0</v>
      </c>
      <c r="W22" s="3">
        <v>1</v>
      </c>
      <c r="X22" s="3">
        <v>1</v>
      </c>
      <c r="Y22" s="3">
        <v>1</v>
      </c>
      <c r="Z22" s="3">
        <v>1</v>
      </c>
      <c r="AA22" s="33">
        <f t="shared" si="9"/>
        <v>5</v>
      </c>
      <c r="AB22" s="3">
        <f>SUM(E22:K22,M22:S22,U22:Z22)</f>
        <v>16</v>
      </c>
      <c r="AC22" s="5"/>
      <c r="AD22" s="8"/>
      <c r="AE22" s="10"/>
    </row>
    <row r="23" spans="1:31" hidden="1">
      <c r="A23" s="25" t="s">
        <v>47</v>
      </c>
      <c r="B23" s="75"/>
      <c r="C23" s="25"/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0</v>
      </c>
      <c r="L23" s="33">
        <f t="shared" si="7"/>
        <v>6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7">
        <v>0</v>
      </c>
      <c r="T23" s="33">
        <f t="shared" si="8"/>
        <v>6</v>
      </c>
      <c r="U23" s="7">
        <v>1</v>
      </c>
      <c r="V23" s="3">
        <v>1</v>
      </c>
      <c r="W23" s="3">
        <v>1</v>
      </c>
      <c r="X23" s="3">
        <v>1</v>
      </c>
      <c r="Y23" s="3">
        <v>1</v>
      </c>
      <c r="Z23" s="3">
        <v>0</v>
      </c>
      <c r="AA23" s="33">
        <f t="shared" si="9"/>
        <v>5</v>
      </c>
      <c r="AB23" s="3">
        <f>SUM(E23:K23,M23:S23,U23:Z23)</f>
        <v>17</v>
      </c>
      <c r="AC23" s="5"/>
      <c r="AD23" s="8"/>
      <c r="AE23" s="9"/>
    </row>
    <row r="24" spans="1:31" hidden="1">
      <c r="A24" s="25" t="s">
        <v>48</v>
      </c>
      <c r="B24" s="75"/>
      <c r="C24" s="25"/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3">
        <f t="shared" si="7"/>
        <v>6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7">
        <v>1</v>
      </c>
      <c r="T24" s="33">
        <f t="shared" si="8"/>
        <v>7</v>
      </c>
      <c r="U24" s="7">
        <v>1</v>
      </c>
      <c r="V24" s="3">
        <v>1</v>
      </c>
      <c r="W24" s="3">
        <v>1</v>
      </c>
      <c r="X24" s="3">
        <v>1</v>
      </c>
      <c r="Y24" s="3">
        <v>1</v>
      </c>
      <c r="Z24" s="3">
        <v>0</v>
      </c>
      <c r="AA24" s="33">
        <f t="shared" si="9"/>
        <v>5</v>
      </c>
      <c r="AB24" s="3">
        <f>SUM(E24:K24,M24:S24,U24:Z24)</f>
        <v>18</v>
      </c>
      <c r="AC24" s="5"/>
      <c r="AD24" s="6"/>
      <c r="AE24" s="11"/>
    </row>
    <row r="25" spans="1:31" hidden="1">
      <c r="A25" s="25" t="s">
        <v>45</v>
      </c>
      <c r="B25" s="75"/>
      <c r="C25" s="25"/>
      <c r="E25" s="3">
        <v>1</v>
      </c>
      <c r="F25" s="3">
        <v>0</v>
      </c>
      <c r="G25" s="3">
        <v>1</v>
      </c>
      <c r="H25" s="3">
        <v>1</v>
      </c>
      <c r="I25" s="3">
        <v>1</v>
      </c>
      <c r="J25" s="3">
        <v>1</v>
      </c>
      <c r="K25" s="3">
        <v>0</v>
      </c>
      <c r="L25" s="33">
        <f t="shared" si="7"/>
        <v>5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7">
        <v>1</v>
      </c>
      <c r="T25" s="33">
        <f t="shared" si="8"/>
        <v>7</v>
      </c>
      <c r="U25" s="7">
        <v>1</v>
      </c>
      <c r="V25" s="3">
        <v>1</v>
      </c>
      <c r="W25" s="3">
        <v>1</v>
      </c>
      <c r="X25" s="3">
        <v>1</v>
      </c>
      <c r="Y25" s="3">
        <v>1</v>
      </c>
      <c r="Z25" s="3">
        <v>0</v>
      </c>
      <c r="AA25" s="33">
        <f t="shared" si="9"/>
        <v>5</v>
      </c>
      <c r="AB25" s="3">
        <f>SUM(E25:K25,M25:S25,U25:Z25)</f>
        <v>17</v>
      </c>
      <c r="AC25" s="5"/>
      <c r="AD25" s="6"/>
      <c r="AE25" s="9"/>
    </row>
    <row r="26" spans="1:31" hidden="1">
      <c r="A26" s="25" t="s">
        <v>81</v>
      </c>
      <c r="B26" s="75"/>
      <c r="C26" s="25"/>
      <c r="F26" s="3">
        <v>1</v>
      </c>
      <c r="T26" s="3"/>
      <c r="U26" s="7"/>
      <c r="W26" s="3">
        <v>1</v>
      </c>
      <c r="Z26" s="3">
        <v>1</v>
      </c>
      <c r="AA26" s="3">
        <f>SUM(E26:Z26)</f>
        <v>3</v>
      </c>
      <c r="AB26" s="4"/>
      <c r="AC26" s="5"/>
      <c r="AD26" s="6"/>
      <c r="AE26" s="9"/>
    </row>
    <row r="27" spans="1:31" hidden="1"/>
    <row r="28" spans="1:31" hidden="1"/>
    <row r="29" spans="1:31" hidden="1">
      <c r="S29" s="85"/>
      <c r="AD29" s="15"/>
    </row>
    <row r="30" spans="1:31" hidden="1"/>
    <row r="31" spans="1:31" ht="19.5">
      <c r="A31" s="84" t="s">
        <v>78</v>
      </c>
      <c r="B31" s="84"/>
      <c r="C31" s="227" t="s">
        <v>204</v>
      </c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10"/>
    </row>
    <row r="32" spans="1:31" ht="19.5">
      <c r="A32" s="227" t="s">
        <v>205</v>
      </c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13"/>
      <c r="AE32" s="9"/>
    </row>
    <row r="33" spans="1:32" ht="19.5">
      <c r="A33" s="84" t="s">
        <v>80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227" t="s">
        <v>74</v>
      </c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84"/>
    </row>
    <row r="34" spans="1:32" ht="19.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</row>
    <row r="35" spans="1:32" ht="19.5" hidden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9.5" hidden="1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</row>
    <row r="37" spans="1:32" ht="19.5">
      <c r="A37" s="227" t="s">
        <v>73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15"/>
      <c r="AE37" s="9"/>
    </row>
  </sheetData>
  <autoFilter ref="A2:AF14"/>
  <mergeCells count="8">
    <mergeCell ref="M33:AD33"/>
    <mergeCell ref="A37:AC37"/>
    <mergeCell ref="A1:AC1"/>
    <mergeCell ref="A3:A5"/>
    <mergeCell ref="A6:A8"/>
    <mergeCell ref="A14:B14"/>
    <mergeCell ref="C31:AD31"/>
    <mergeCell ref="A32:AC32"/>
  </mergeCells>
  <phoneticPr fontId="1" type="noConversion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10"/>
  <sheetViews>
    <sheetView showGridLines="0" topLeftCell="A4" workbookViewId="0"/>
  </sheetViews>
  <sheetFormatPr defaultRowHeight="16.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>
      <c r="B1" s="88" t="s">
        <v>98</v>
      </c>
      <c r="C1" s="88"/>
      <c r="D1" s="92"/>
      <c r="E1" s="92"/>
      <c r="F1" s="92"/>
    </row>
    <row r="2" spans="2:6">
      <c r="B2" s="88" t="s">
        <v>99</v>
      </c>
      <c r="C2" s="88"/>
      <c r="D2" s="92"/>
      <c r="E2" s="92"/>
      <c r="F2" s="92"/>
    </row>
    <row r="3" spans="2:6">
      <c r="B3" s="89"/>
      <c r="C3" s="89"/>
      <c r="D3" s="93"/>
      <c r="E3" s="93"/>
      <c r="F3" s="93"/>
    </row>
    <row r="4" spans="2:6" ht="49.5">
      <c r="B4" s="89" t="s">
        <v>100</v>
      </c>
      <c r="C4" s="89"/>
      <c r="D4" s="93"/>
      <c r="E4" s="93"/>
      <c r="F4" s="93"/>
    </row>
    <row r="5" spans="2:6">
      <c r="B5" s="89"/>
      <c r="C5" s="89"/>
      <c r="D5" s="93"/>
      <c r="E5" s="93"/>
      <c r="F5" s="93"/>
    </row>
    <row r="6" spans="2:6">
      <c r="B6" s="88" t="s">
        <v>101</v>
      </c>
      <c r="C6" s="88"/>
      <c r="D6" s="92"/>
      <c r="E6" s="92" t="s">
        <v>102</v>
      </c>
      <c r="F6" s="92" t="s">
        <v>103</v>
      </c>
    </row>
    <row r="7" spans="2:6" ht="17.25" thickBot="1">
      <c r="B7" s="89"/>
      <c r="C7" s="89"/>
      <c r="D7" s="93"/>
      <c r="E7" s="93"/>
      <c r="F7" s="93"/>
    </row>
    <row r="8" spans="2:6" ht="33.75" thickBot="1">
      <c r="B8" s="90" t="s">
        <v>104</v>
      </c>
      <c r="C8" s="91"/>
      <c r="D8" s="94"/>
      <c r="E8" s="94">
        <v>122</v>
      </c>
      <c r="F8" s="95" t="s">
        <v>105</v>
      </c>
    </row>
    <row r="9" spans="2:6">
      <c r="B9" s="89"/>
      <c r="C9" s="89"/>
      <c r="D9" s="93"/>
      <c r="E9" s="93"/>
      <c r="F9" s="93"/>
    </row>
    <row r="10" spans="2:6">
      <c r="B10" s="89"/>
      <c r="C10" s="89"/>
      <c r="D10" s="93"/>
      <c r="E10" s="93"/>
      <c r="F10" s="93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105下(工)</vt:lpstr>
      <vt:lpstr>105下(商)</vt:lpstr>
      <vt:lpstr>105下(設)</vt:lpstr>
      <vt:lpstr>Sheet1</vt:lpstr>
      <vt:lpstr>相容性報表</vt:lpstr>
    </vt:vector>
  </TitlesOfParts>
  <Company>cj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訓育組</dc:creator>
  <cp:lastModifiedBy>cjshs2243</cp:lastModifiedBy>
  <cp:lastPrinted>2017-04-14T09:48:22Z</cp:lastPrinted>
  <dcterms:created xsi:type="dcterms:W3CDTF">2010-09-14T10:45:20Z</dcterms:created>
  <dcterms:modified xsi:type="dcterms:W3CDTF">2018-08-15T06:26:05Z</dcterms:modified>
</cp:coreProperties>
</file>